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40" activeTab="0"/>
  </bookViews>
  <sheets>
    <sheet name="Plan 2022.-2024. DHMZ" sheetId="1" r:id="rId1"/>
  </sheets>
  <definedNames>
    <definedName name="__CDSG1__">#REF!</definedName>
    <definedName name="__CDSG2__">#REF!</definedName>
    <definedName name="__CDSG3__">#REF!</definedName>
    <definedName name="__CDSG4__">#REF!</definedName>
    <definedName name="__CDSNaslov__">#REF!</definedName>
    <definedName name="__Main__">#REF!</definedName>
  </definedNames>
  <calcPr fullCalcOnLoad="1"/>
</workbook>
</file>

<file path=xl/sharedStrings.xml><?xml version="1.0" encoding="utf-8"?>
<sst xmlns="http://schemas.openxmlformats.org/spreadsheetml/2006/main" count="292" uniqueCount="85">
  <si>
    <t>11</t>
  </si>
  <si>
    <t>12</t>
  </si>
  <si>
    <t>31</t>
  </si>
  <si>
    <t>52</t>
  </si>
  <si>
    <t>559</t>
  </si>
  <si>
    <t>563</t>
  </si>
  <si>
    <t>Izvori</t>
  </si>
  <si>
    <t>Aktivnost</t>
  </si>
  <si>
    <t>Vlastiti prihodi</t>
  </si>
  <si>
    <t>Zakupnine i najamnine</t>
  </si>
  <si>
    <t>Ostale pomoći</t>
  </si>
  <si>
    <t>Ostali rashodi za zaposlene</t>
  </si>
  <si>
    <t>Ostali nespomenuti rashodi poslovanja</t>
  </si>
  <si>
    <t>Europski fond za regionalni razvoj (EFRR)</t>
  </si>
  <si>
    <t>Sredstva učešća za pomoći</t>
  </si>
  <si>
    <t>Državni hidrometeorološki zavod</t>
  </si>
  <si>
    <t>Ostale refundacije iz pomoći EU</t>
  </si>
  <si>
    <t>2022.</t>
  </si>
  <si>
    <t>2023.</t>
  </si>
  <si>
    <t>Državni proračun</t>
  </si>
  <si>
    <t>SVEUKUPNO izvor 11:</t>
  </si>
  <si>
    <t>SVEUKUPNO izvor 12:</t>
  </si>
  <si>
    <t>SVEUKUPNO izvor 31:</t>
  </si>
  <si>
    <t>SVEUKUPNO izvor 52:</t>
  </si>
  <si>
    <t>SVEUKUPNO izvor 563:</t>
  </si>
  <si>
    <t>SVEUKUPNO izvor 559:</t>
  </si>
  <si>
    <t xml:space="preserve"> ADMINISTRACIJA I UPRAVLJANJE</t>
  </si>
  <si>
    <t xml:space="preserve"> NACIONALNA ARHIVA I BAZA  METEOROLOŠKIH, HIDROLOŠKIH I PODATAKA O KVALITETI ZRAKA</t>
  </si>
  <si>
    <t xml:space="preserve"> ZAŠTITA ŽIVOTA, OKOLIŠA, VLASNIŠTVA I VITALNE INFRASTRUKTURE RH</t>
  </si>
  <si>
    <t>OBRANA OD TUČE</t>
  </si>
  <si>
    <t xml:space="preserve"> PODRŠKA GOSPODARSTVU I ODRŽIVOM RAZVOJU</t>
  </si>
  <si>
    <t>MEĐUNARODNE OBAVEZE</t>
  </si>
  <si>
    <t xml:space="preserve"> DRŽAVNA MREŽA ZA TRAJNO PRAĆENJE KVALITETE ZRAKA</t>
  </si>
  <si>
    <t xml:space="preserve"> INFORMATIZACIJA</t>
  </si>
  <si>
    <t>EUMETRAIN</t>
  </si>
  <si>
    <t xml:space="preserve"> JADRAN - ALADIN/HR PROGNOZA</t>
  </si>
  <si>
    <t>OBNOVA VOZNOG PARKA</t>
  </si>
  <si>
    <t>IZGRADNJA NOVE UPRAVNE ZGRADE ZAVODA</t>
  </si>
  <si>
    <t xml:space="preserve"> RAZVOJ DJELATNOSTI DHMZ-a</t>
  </si>
  <si>
    <t xml:space="preserve"> EUMETNET - Klima Projekt</t>
  </si>
  <si>
    <t>Konto</t>
  </si>
  <si>
    <t xml:space="preserve"> DRŽAVNA INFRASTRUKTURA ZA MOTRENJA ATMOSFERE, VODA I KVALITETE ZRAKA</t>
  </si>
  <si>
    <t>USPOSTAVA I RAZVOJ REGIONALNOG POMORSKOG METEOROLOŠKOG CENTRA</t>
  </si>
  <si>
    <t>OPERATIVNI PROGRAM KONKURENTNOST I KOHEZIJA 2014.-2020. PRIORITET 5 - MODERNIZACIJA HIDROLOŠKE MJERNE MREŽE - VEPAR</t>
  </si>
  <si>
    <t>OPERATIVNI PROGRAM KONKURENTNOST I KOHEZIJA 2014.-2020. PRIORITET 6 PROŠIRENJE I MODERNIZACIJA DRŽAVNE MREŽE ZA TRAJNO PRAĆENJE KVALITETE ZRAKA-AIRQ</t>
  </si>
  <si>
    <t>OPERATIVNI PROGRAM KONKURENTNOST I KOHEZIJA 2014.-2020. PRIORITET 5  - MODERNIZACIJA METEOROLOŠKE MOTRITELJSKE MREŽE - METMONIC</t>
  </si>
  <si>
    <t>INTESA - POBOLJŠANJE UČINKOVITOSTI I SIGURNOSTI POMORSKOG PROMETA NA JADRANU</t>
  </si>
  <si>
    <t>K654096</t>
  </si>
  <si>
    <t>SEE-MHEWSA-A- SAVJETODAVNI SUSTAV RANOG UPOZORAVANJA NA SLOŽENE NEPOGODE U JUGOISTOČNOJ EUROPI</t>
  </si>
  <si>
    <t>K654097</t>
  </si>
  <si>
    <t>A654000</t>
  </si>
  <si>
    <t>A654015</t>
  </si>
  <si>
    <t>A654017</t>
  </si>
  <si>
    <t>A654018</t>
  </si>
  <si>
    <t>A654021</t>
  </si>
  <si>
    <t>A654057</t>
  </si>
  <si>
    <t>A654071</t>
  </si>
  <si>
    <t>A654077</t>
  </si>
  <si>
    <t>K654052</t>
  </si>
  <si>
    <t>K654054</t>
  </si>
  <si>
    <t>K654060</t>
  </si>
  <si>
    <t>K654062</t>
  </si>
  <si>
    <t>K654063</t>
  </si>
  <si>
    <t>K654066</t>
  </si>
  <si>
    <t>K654072</t>
  </si>
  <si>
    <t>K654080</t>
  </si>
  <si>
    <t>K654081</t>
  </si>
  <si>
    <t>K654082</t>
  </si>
  <si>
    <t>K654089</t>
  </si>
  <si>
    <t>K654095</t>
  </si>
  <si>
    <t>Plaće (Bruto)</t>
  </si>
  <si>
    <t>Doprinosi na plaće</t>
  </si>
  <si>
    <t>Rashodi za materijal i energija</t>
  </si>
  <si>
    <t>Rashodi za usluge</t>
  </si>
  <si>
    <t>Ostali financijski rashodi</t>
  </si>
  <si>
    <t>Postrojenja i oprema</t>
  </si>
  <si>
    <t>Naknade troškova zaposlenima</t>
  </si>
  <si>
    <t>Ostale naknade građanima i kućanstvima iz proračuna</t>
  </si>
  <si>
    <t>Građevinski objekti</t>
  </si>
  <si>
    <t>Nematerijalna proizvedena imovina</t>
  </si>
  <si>
    <t>Nematerijalna imovina</t>
  </si>
  <si>
    <t>Knjige, umjetnička djela I ostale izložbene vrijednosti</t>
  </si>
  <si>
    <t>Prijevozna sredstva</t>
  </si>
  <si>
    <t>UKV - UPRAVLJANJE KRŠKIM PRIOBALNIM VODONOSNICIMA UGROŽENIM KLIMATSKIM PROMJENAMA</t>
  </si>
  <si>
    <t>2024.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</si>
</sst>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_ ;[Red]\-#,##0.00\ "/>
    <numFmt numFmtId="173" formatCode="0.00_ ;[Red]\-0.0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22"/>
      <name val="Arial"/>
      <family val="2"/>
    </font>
    <font>
      <b/>
      <sz val="12"/>
      <color indexed="8"/>
      <name val="Arial"/>
      <family val="2"/>
    </font>
    <font>
      <sz val="9"/>
      <color indexed="17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0" tint="-0.04997999966144562"/>
      <name val="Arial"/>
      <family val="2"/>
    </font>
    <font>
      <b/>
      <sz val="12"/>
      <color theme="1"/>
      <name val="Arial"/>
      <family val="2"/>
    </font>
    <font>
      <sz val="9"/>
      <color rgb="FF00B050"/>
      <name val="Arial"/>
      <family val="2"/>
    </font>
    <font>
      <b/>
      <sz val="7"/>
      <color theme="1"/>
      <name val="Arial"/>
      <family val="2"/>
    </font>
    <font>
      <sz val="11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51" fillId="5" borderId="10" xfId="0" applyFont="1" applyFill="1" applyBorder="1" applyAlignment="1">
      <alignment/>
    </xf>
    <xf numFmtId="0" fontId="52" fillId="4" borderId="10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172" fontId="50" fillId="0" borderId="10" xfId="0" applyNumberFormat="1" applyFont="1" applyFill="1" applyBorder="1" applyAlignment="1">
      <alignment horizontal="right"/>
    </xf>
    <xf numFmtId="0" fontId="54" fillId="0" borderId="10" xfId="0" applyFont="1" applyFill="1" applyBorder="1" applyAlignment="1">
      <alignment/>
    </xf>
    <xf numFmtId="0" fontId="55" fillId="34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left"/>
    </xf>
    <xf numFmtId="0" fontId="51" fillId="5" borderId="1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52" fillId="4" borderId="10" xfId="0" applyFont="1" applyFill="1" applyBorder="1" applyAlignment="1">
      <alignment horizontal="left"/>
    </xf>
    <xf numFmtId="0" fontId="50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50" fillId="0" borderId="10" xfId="0" applyNumberFormat="1" applyFont="1" applyFill="1" applyBorder="1" applyAlignment="1">
      <alignment horizontal="right"/>
    </xf>
    <xf numFmtId="3" fontId="50" fillId="0" borderId="0" xfId="0" applyNumberFormat="1" applyFont="1" applyFill="1" applyBorder="1" applyAlignment="1">
      <alignment horizontal="right"/>
    </xf>
    <xf numFmtId="3" fontId="50" fillId="0" borderId="10" xfId="0" applyNumberFormat="1" applyFont="1" applyFill="1" applyBorder="1" applyAlignment="1">
      <alignment/>
    </xf>
    <xf numFmtId="3" fontId="50" fillId="0" borderId="0" xfId="0" applyNumberFormat="1" applyFont="1" applyFill="1" applyBorder="1" applyAlignment="1">
      <alignment/>
    </xf>
    <xf numFmtId="3" fontId="55" fillId="34" borderId="10" xfId="0" applyNumberFormat="1" applyFont="1" applyFill="1" applyBorder="1" applyAlignment="1">
      <alignment vertical="center"/>
    </xf>
    <xf numFmtId="3" fontId="3" fillId="35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left"/>
    </xf>
    <xf numFmtId="3" fontId="3" fillId="35" borderId="10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49" fillId="0" borderId="0" xfId="0" applyFont="1" applyAlignment="1">
      <alignment horizontal="left"/>
    </xf>
    <xf numFmtId="0" fontId="53" fillId="33" borderId="10" xfId="0" applyFont="1" applyFill="1" applyBorder="1" applyAlignment="1">
      <alignment horizontal="left"/>
    </xf>
    <xf numFmtId="0" fontId="50" fillId="35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3" fontId="49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1" fillId="5" borderId="10" xfId="0" applyNumberFormat="1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10" xfId="0" applyFont="1" applyFill="1" applyBorder="1" applyAlignment="1">
      <alignment horizontal="left"/>
    </xf>
    <xf numFmtId="3" fontId="53" fillId="33" borderId="10" xfId="0" applyNumberFormat="1" applyFont="1" applyFill="1" applyBorder="1" applyAlignment="1">
      <alignment/>
    </xf>
    <xf numFmtId="172" fontId="53" fillId="33" borderId="10" xfId="0" applyNumberFormat="1" applyFont="1" applyFill="1" applyBorder="1" applyAlignment="1">
      <alignment/>
    </xf>
    <xf numFmtId="0" fontId="49" fillId="0" borderId="0" xfId="0" applyFont="1" applyBorder="1" applyAlignment="1">
      <alignment/>
    </xf>
    <xf numFmtId="0" fontId="54" fillId="0" borderId="11" xfId="0" applyFont="1" applyFill="1" applyBorder="1" applyAlignment="1">
      <alignment/>
    </xf>
    <xf numFmtId="0" fontId="50" fillId="0" borderId="11" xfId="0" applyFont="1" applyFill="1" applyBorder="1" applyAlignment="1">
      <alignment horizontal="left"/>
    </xf>
    <xf numFmtId="0" fontId="50" fillId="0" borderId="11" xfId="0" applyFont="1" applyFill="1" applyBorder="1" applyAlignment="1">
      <alignment/>
    </xf>
    <xf numFmtId="3" fontId="50" fillId="0" borderId="11" xfId="0" applyNumberFormat="1" applyFont="1" applyFill="1" applyBorder="1" applyAlignment="1">
      <alignment/>
    </xf>
    <xf numFmtId="3" fontId="50" fillId="0" borderId="11" xfId="0" applyNumberFormat="1" applyFont="1" applyFill="1" applyBorder="1" applyAlignment="1">
      <alignment horizontal="right"/>
    </xf>
    <xf numFmtId="0" fontId="54" fillId="0" borderId="0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3" fontId="51" fillId="5" borderId="10" xfId="0" applyNumberFormat="1" applyFont="1" applyFill="1" applyBorder="1" applyAlignment="1">
      <alignment horizontal="right"/>
    </xf>
    <xf numFmtId="3" fontId="56" fillId="0" borderId="0" xfId="0" applyNumberFormat="1" applyFont="1" applyFill="1" applyBorder="1" applyAlignment="1">
      <alignment horizontal="right"/>
    </xf>
    <xf numFmtId="0" fontId="52" fillId="34" borderId="10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3" fontId="57" fillId="34" borderId="10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3" fontId="58" fillId="0" borderId="0" xfId="0" applyNumberFormat="1" applyFont="1" applyBorder="1" applyAlignment="1">
      <alignment/>
    </xf>
    <xf numFmtId="0" fontId="52" fillId="4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52" fillId="4" borderId="10" xfId="0" applyFont="1" applyFill="1" applyBorder="1" applyAlignment="1">
      <alignment/>
    </xf>
    <xf numFmtId="0" fontId="52" fillId="4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9.140625" style="0" customWidth="1"/>
    <col min="2" max="2" width="7.28125" style="0" customWidth="1"/>
    <col min="3" max="3" width="13.00390625" style="30" customWidth="1"/>
    <col min="4" max="4" width="43.00390625" style="0" customWidth="1"/>
    <col min="5" max="6" width="22.8515625" style="32" customWidth="1"/>
    <col min="7" max="7" width="22.8515625" style="0" customWidth="1"/>
    <col min="8" max="8" width="11.8515625" style="15" bestFit="1" customWidth="1"/>
    <col min="9" max="9" width="10.8515625" style="0" bestFit="1" customWidth="1"/>
    <col min="10" max="10" width="10.57421875" style="0" bestFit="1" customWidth="1"/>
  </cols>
  <sheetData>
    <row r="1" spans="1:8" ht="15">
      <c r="A1" s="26" t="s">
        <v>15</v>
      </c>
      <c r="B1" s="1"/>
      <c r="C1" s="27"/>
      <c r="D1" s="1"/>
      <c r="E1" s="31"/>
      <c r="F1" s="31"/>
      <c r="G1" s="1"/>
      <c r="H1" s="38"/>
    </row>
    <row r="2" spans="1:7" ht="59.25" customHeight="1">
      <c r="A2" s="50" t="s">
        <v>7</v>
      </c>
      <c r="B2" s="50" t="s">
        <v>6</v>
      </c>
      <c r="C2" s="50" t="s">
        <v>40</v>
      </c>
      <c r="D2" s="50" t="str">
        <f>CONCATENATE("Naziv ",,C2)</f>
        <v>Naziv Konto</v>
      </c>
      <c r="E2" s="51" t="s">
        <v>17</v>
      </c>
      <c r="F2" s="51" t="s">
        <v>18</v>
      </c>
      <c r="G2" s="52" t="s">
        <v>84</v>
      </c>
    </row>
    <row r="3" spans="1:7" ht="15.75" customHeight="1">
      <c r="A3" s="53">
        <v>1</v>
      </c>
      <c r="B3" s="53">
        <v>2</v>
      </c>
      <c r="C3" s="53">
        <v>3</v>
      </c>
      <c r="D3" s="53">
        <v>4</v>
      </c>
      <c r="E3" s="54">
        <v>5</v>
      </c>
      <c r="F3" s="54">
        <v>6</v>
      </c>
      <c r="G3" s="53">
        <v>7</v>
      </c>
    </row>
    <row r="4" spans="1:7" ht="18.75" customHeight="1">
      <c r="A4" s="6"/>
      <c r="B4" s="6"/>
      <c r="C4" s="28"/>
      <c r="D4" s="6"/>
      <c r="E4" s="36"/>
      <c r="F4" s="36"/>
      <c r="G4" s="37"/>
    </row>
    <row r="5" spans="1:7" ht="18" customHeight="1">
      <c r="A5" s="5" t="s">
        <v>50</v>
      </c>
      <c r="B5" s="62" t="s">
        <v>26</v>
      </c>
      <c r="C5" s="62"/>
      <c r="D5" s="62"/>
      <c r="E5" s="62"/>
      <c r="F5" s="62"/>
      <c r="G5" s="62"/>
    </row>
    <row r="6" spans="1:7" ht="16.5" customHeight="1">
      <c r="A6" s="3"/>
      <c r="B6" s="4" t="s">
        <v>0</v>
      </c>
      <c r="C6" s="11" t="s">
        <v>19</v>
      </c>
      <c r="D6" s="4"/>
      <c r="E6" s="33">
        <f>SUM(E7:E16)</f>
        <v>60275500</v>
      </c>
      <c r="F6" s="33">
        <f>SUM(F7:F16)</f>
        <v>61642500</v>
      </c>
      <c r="G6" s="33">
        <f>SUM(G7:G16)</f>
        <v>62469500</v>
      </c>
    </row>
    <row r="7" spans="1:7" ht="15.75" customHeight="1">
      <c r="A7" s="8"/>
      <c r="B7" s="8"/>
      <c r="C7" s="10">
        <v>311</v>
      </c>
      <c r="D7" s="2" t="s">
        <v>70</v>
      </c>
      <c r="E7" s="18">
        <v>38650000</v>
      </c>
      <c r="F7" s="18">
        <v>38800000</v>
      </c>
      <c r="G7" s="21">
        <v>39100000</v>
      </c>
    </row>
    <row r="8" spans="1:9" ht="15.75" customHeight="1">
      <c r="A8" s="8"/>
      <c r="B8" s="8"/>
      <c r="C8" s="10">
        <v>312</v>
      </c>
      <c r="D8" s="2" t="s">
        <v>11</v>
      </c>
      <c r="E8" s="18">
        <v>1900000</v>
      </c>
      <c r="F8" s="18">
        <v>1900000</v>
      </c>
      <c r="G8" s="21">
        <v>1900000</v>
      </c>
      <c r="I8" s="32"/>
    </row>
    <row r="9" spans="1:7" ht="15.75" customHeight="1">
      <c r="A9" s="8"/>
      <c r="B9" s="8"/>
      <c r="C9" s="10">
        <v>313</v>
      </c>
      <c r="D9" s="2" t="s">
        <v>71</v>
      </c>
      <c r="E9" s="18">
        <v>6468000</v>
      </c>
      <c r="F9" s="18">
        <v>6485000</v>
      </c>
      <c r="G9" s="21">
        <v>6534000</v>
      </c>
    </row>
    <row r="10" spans="1:7" ht="15.75" customHeight="1">
      <c r="A10" s="8"/>
      <c r="B10" s="8"/>
      <c r="C10" s="10">
        <v>321</v>
      </c>
      <c r="D10" s="2" t="s">
        <v>76</v>
      </c>
      <c r="E10" s="18">
        <v>3541000</v>
      </c>
      <c r="F10" s="18">
        <v>3941000</v>
      </c>
      <c r="G10" s="21">
        <v>4089000</v>
      </c>
    </row>
    <row r="11" spans="1:7" ht="15" customHeight="1">
      <c r="A11" s="8"/>
      <c r="B11" s="8"/>
      <c r="C11" s="10">
        <v>322</v>
      </c>
      <c r="D11" s="2" t="s">
        <v>72</v>
      </c>
      <c r="E11" s="18">
        <v>2120000</v>
      </c>
      <c r="F11" s="18">
        <v>2578000</v>
      </c>
      <c r="G11" s="21">
        <v>2778000</v>
      </c>
    </row>
    <row r="12" spans="1:7" ht="15.75" customHeight="1">
      <c r="A12" s="8"/>
      <c r="B12" s="8"/>
      <c r="C12" s="10">
        <v>323</v>
      </c>
      <c r="D12" s="2" t="s">
        <v>73</v>
      </c>
      <c r="E12" s="18">
        <v>7069000</v>
      </c>
      <c r="F12" s="18">
        <v>7202000</v>
      </c>
      <c r="G12" s="21">
        <v>7337000</v>
      </c>
    </row>
    <row r="13" spans="1:7" ht="15.75" customHeight="1">
      <c r="A13" s="8"/>
      <c r="B13" s="8"/>
      <c r="C13" s="10">
        <v>329</v>
      </c>
      <c r="D13" s="2" t="s">
        <v>12</v>
      </c>
      <c r="E13" s="18">
        <v>260000</v>
      </c>
      <c r="F13" s="18">
        <v>462000</v>
      </c>
      <c r="G13" s="21">
        <v>467000</v>
      </c>
    </row>
    <row r="14" spans="1:7" ht="15.75" customHeight="1">
      <c r="A14" s="8"/>
      <c r="B14" s="8"/>
      <c r="C14" s="10">
        <v>343</v>
      </c>
      <c r="D14" s="2" t="s">
        <v>74</v>
      </c>
      <c r="E14" s="18">
        <v>6000</v>
      </c>
      <c r="F14" s="18">
        <v>31000</v>
      </c>
      <c r="G14" s="21">
        <v>31000</v>
      </c>
    </row>
    <row r="15" spans="1:7" ht="15.75" customHeight="1">
      <c r="A15" s="8"/>
      <c r="B15" s="8"/>
      <c r="C15" s="10">
        <v>372</v>
      </c>
      <c r="D15" s="2" t="s">
        <v>77</v>
      </c>
      <c r="E15" s="18">
        <v>71500</v>
      </c>
      <c r="F15" s="18">
        <v>61500</v>
      </c>
      <c r="G15" s="21">
        <v>41500</v>
      </c>
    </row>
    <row r="16" spans="1:7" ht="15.75" customHeight="1">
      <c r="A16" s="8"/>
      <c r="B16" s="8"/>
      <c r="C16" s="10">
        <v>422</v>
      </c>
      <c r="D16" s="2" t="s">
        <v>75</v>
      </c>
      <c r="E16" s="18">
        <v>190000</v>
      </c>
      <c r="F16" s="18">
        <v>182000</v>
      </c>
      <c r="G16" s="21">
        <v>192000</v>
      </c>
    </row>
    <row r="17" spans="1:17" ht="16.5" customHeight="1">
      <c r="A17" s="3"/>
      <c r="B17" s="4" t="s">
        <v>2</v>
      </c>
      <c r="C17" s="11" t="s">
        <v>8</v>
      </c>
      <c r="D17" s="4"/>
      <c r="E17" s="33">
        <f>SUM(E18:E24)</f>
        <v>2240000</v>
      </c>
      <c r="F17" s="33">
        <f>SUM(F18:F24)</f>
        <v>3110000</v>
      </c>
      <c r="G17" s="33">
        <f>SUM(G18:G24)</f>
        <v>2610000</v>
      </c>
      <c r="H17" s="47"/>
      <c r="I17" s="47"/>
      <c r="J17" s="47"/>
      <c r="K17" s="15"/>
      <c r="L17" s="15"/>
      <c r="M17" s="15"/>
      <c r="N17" s="15"/>
      <c r="O17" s="15"/>
      <c r="P17" s="15"/>
      <c r="Q17" s="15"/>
    </row>
    <row r="18" spans="1:17" ht="16.5" customHeight="1">
      <c r="A18" s="3"/>
      <c r="B18" s="56"/>
      <c r="C18" s="10">
        <v>311</v>
      </c>
      <c r="D18" s="2" t="s">
        <v>70</v>
      </c>
      <c r="E18" s="18">
        <v>500000</v>
      </c>
      <c r="F18" s="18">
        <v>500000</v>
      </c>
      <c r="G18" s="18">
        <v>500000</v>
      </c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5.75" customHeight="1">
      <c r="A19" s="8"/>
      <c r="B19" s="8"/>
      <c r="C19" s="10">
        <v>321</v>
      </c>
      <c r="D19" s="2" t="s">
        <v>76</v>
      </c>
      <c r="E19" s="18">
        <v>250000</v>
      </c>
      <c r="F19" s="18">
        <v>150000</v>
      </c>
      <c r="G19" s="21">
        <v>50000</v>
      </c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5.75" customHeight="1">
      <c r="A20" s="8"/>
      <c r="B20" s="8"/>
      <c r="C20" s="10">
        <v>322</v>
      </c>
      <c r="D20" s="2" t="s">
        <v>72</v>
      </c>
      <c r="E20" s="18">
        <v>300000</v>
      </c>
      <c r="F20" s="18">
        <v>150000</v>
      </c>
      <c r="G20" s="21">
        <v>150000</v>
      </c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5.75" customHeight="1">
      <c r="A21" s="8"/>
      <c r="B21" s="8"/>
      <c r="C21" s="10">
        <v>323</v>
      </c>
      <c r="D21" s="2" t="s">
        <v>73</v>
      </c>
      <c r="E21" s="18">
        <v>640000</v>
      </c>
      <c r="F21" s="18">
        <v>990000</v>
      </c>
      <c r="G21" s="21">
        <v>940000</v>
      </c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5.75" customHeight="1">
      <c r="A22" s="8"/>
      <c r="B22" s="8"/>
      <c r="C22" s="10">
        <v>329</v>
      </c>
      <c r="D22" s="2" t="s">
        <v>12</v>
      </c>
      <c r="E22" s="18">
        <v>290000</v>
      </c>
      <c r="F22" s="18">
        <v>520000</v>
      </c>
      <c r="G22" s="21">
        <v>270000</v>
      </c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5.75" customHeight="1">
      <c r="A23" s="8"/>
      <c r="B23" s="8"/>
      <c r="C23" s="24">
        <v>421</v>
      </c>
      <c r="D23" s="2" t="s">
        <v>78</v>
      </c>
      <c r="E23" s="18">
        <v>200000</v>
      </c>
      <c r="F23" s="18">
        <v>500000</v>
      </c>
      <c r="G23" s="21">
        <v>500000</v>
      </c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5.75" customHeight="1">
      <c r="A24" s="8"/>
      <c r="B24" s="8"/>
      <c r="C24" s="24">
        <v>422</v>
      </c>
      <c r="D24" s="2" t="s">
        <v>75</v>
      </c>
      <c r="E24" s="18">
        <v>60000</v>
      </c>
      <c r="F24" s="18">
        <v>300000</v>
      </c>
      <c r="G24" s="21">
        <v>200000</v>
      </c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8" customHeight="1">
      <c r="A25" s="5" t="s">
        <v>51</v>
      </c>
      <c r="B25" s="62" t="s">
        <v>41</v>
      </c>
      <c r="C25" s="62"/>
      <c r="D25" s="62"/>
      <c r="E25" s="62"/>
      <c r="F25" s="62"/>
      <c r="G25" s="62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6.5" customHeight="1">
      <c r="A26" s="3"/>
      <c r="B26" s="4" t="s">
        <v>0</v>
      </c>
      <c r="C26" s="11" t="s">
        <v>19</v>
      </c>
      <c r="D26" s="4"/>
      <c r="E26" s="33">
        <f>SUM(E27:E29)</f>
        <v>15777000</v>
      </c>
      <c r="F26" s="33">
        <f>SUM(F27:F29)</f>
        <v>16900000</v>
      </c>
      <c r="G26" s="33">
        <f>SUM(G27:G29)</f>
        <v>19087000</v>
      </c>
      <c r="H26" s="47"/>
      <c r="I26" s="47"/>
      <c r="J26" s="47"/>
      <c r="K26" s="15"/>
      <c r="L26" s="15"/>
      <c r="M26" s="15"/>
      <c r="N26" s="15"/>
      <c r="O26" s="15"/>
      <c r="P26" s="15"/>
      <c r="Q26" s="15"/>
    </row>
    <row r="27" spans="1:17" ht="15.75" customHeight="1">
      <c r="A27" s="8"/>
      <c r="B27" s="8"/>
      <c r="C27" s="10">
        <v>322</v>
      </c>
      <c r="D27" s="2" t="s">
        <v>72</v>
      </c>
      <c r="E27" s="18">
        <v>4780000</v>
      </c>
      <c r="F27" s="18">
        <v>4860000</v>
      </c>
      <c r="G27" s="21">
        <v>5420000</v>
      </c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5.75" customHeight="1">
      <c r="A28" s="8"/>
      <c r="B28" s="8"/>
      <c r="C28" s="10">
        <v>323</v>
      </c>
      <c r="D28" s="2" t="s">
        <v>73</v>
      </c>
      <c r="E28" s="18">
        <v>7410000</v>
      </c>
      <c r="F28" s="18">
        <v>8410000</v>
      </c>
      <c r="G28" s="21">
        <v>9880000</v>
      </c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8"/>
      <c r="B29" s="8"/>
      <c r="C29" s="10">
        <v>422</v>
      </c>
      <c r="D29" s="2" t="s">
        <v>75</v>
      </c>
      <c r="E29" s="18">
        <v>3587000</v>
      </c>
      <c r="F29" s="18">
        <v>3630000</v>
      </c>
      <c r="G29" s="21">
        <v>3787000</v>
      </c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6.5" customHeight="1">
      <c r="A30" s="3"/>
      <c r="B30" s="4" t="s">
        <v>2</v>
      </c>
      <c r="C30" s="11" t="s">
        <v>8</v>
      </c>
      <c r="D30" s="4"/>
      <c r="E30" s="33">
        <f>SUM(E31:E34)</f>
        <v>6435000</v>
      </c>
      <c r="F30" s="33">
        <f>SUM(F31:F34)</f>
        <v>4800000</v>
      </c>
      <c r="G30" s="33">
        <f>SUM(G31:G34)</f>
        <v>5005000</v>
      </c>
      <c r="H30" s="47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5.75" customHeight="1">
      <c r="A31" s="8"/>
      <c r="B31" s="8"/>
      <c r="C31" s="10">
        <v>322</v>
      </c>
      <c r="D31" s="2" t="s">
        <v>72</v>
      </c>
      <c r="E31" s="18">
        <v>170000</v>
      </c>
      <c r="F31" s="18">
        <v>180000</v>
      </c>
      <c r="G31" s="16">
        <v>185000</v>
      </c>
      <c r="I31" s="47"/>
      <c r="J31" s="15"/>
      <c r="K31" s="15"/>
      <c r="L31" s="15"/>
      <c r="M31" s="15"/>
      <c r="N31" s="15"/>
      <c r="O31" s="15"/>
      <c r="P31" s="15"/>
      <c r="Q31" s="15"/>
    </row>
    <row r="32" spans="1:17" ht="15.75" customHeight="1">
      <c r="A32" s="8"/>
      <c r="B32" s="8"/>
      <c r="C32" s="10">
        <v>323</v>
      </c>
      <c r="D32" s="2" t="s">
        <v>73</v>
      </c>
      <c r="E32" s="18">
        <v>4865000</v>
      </c>
      <c r="F32" s="18">
        <v>4320000</v>
      </c>
      <c r="G32" s="16">
        <v>4520000</v>
      </c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5.75" customHeight="1">
      <c r="A33" s="8"/>
      <c r="B33" s="8"/>
      <c r="C33" s="24">
        <v>421</v>
      </c>
      <c r="D33" s="2" t="s">
        <v>78</v>
      </c>
      <c r="E33" s="18">
        <v>1000000</v>
      </c>
      <c r="F33" s="18">
        <v>0</v>
      </c>
      <c r="G33" s="16">
        <v>0</v>
      </c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5.75" customHeight="1">
      <c r="A34" s="8"/>
      <c r="B34" s="8"/>
      <c r="C34" s="10">
        <v>422</v>
      </c>
      <c r="D34" s="2" t="s">
        <v>75</v>
      </c>
      <c r="E34" s="18">
        <v>400000</v>
      </c>
      <c r="F34" s="18">
        <v>300000</v>
      </c>
      <c r="G34" s="16">
        <v>300000</v>
      </c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8" customHeight="1">
      <c r="A35" s="5" t="s">
        <v>52</v>
      </c>
      <c r="B35" s="62" t="s">
        <v>27</v>
      </c>
      <c r="C35" s="62"/>
      <c r="D35" s="62"/>
      <c r="E35" s="62"/>
      <c r="F35" s="62"/>
      <c r="G35" s="62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6.5" customHeight="1">
      <c r="A36" s="3"/>
      <c r="B36" s="4" t="s">
        <v>0</v>
      </c>
      <c r="C36" s="11" t="s">
        <v>19</v>
      </c>
      <c r="D36" s="4"/>
      <c r="E36" s="33">
        <f>SUM(E37:E37)</f>
        <v>1600000</v>
      </c>
      <c r="F36" s="33">
        <f>SUM(F37:F37)</f>
        <v>1600000</v>
      </c>
      <c r="G36" s="33">
        <f>SUM(G37:G37)</f>
        <v>1600000</v>
      </c>
      <c r="H36" s="47"/>
      <c r="I36" s="47"/>
      <c r="J36" s="47"/>
      <c r="K36" s="15"/>
      <c r="L36" s="15"/>
      <c r="M36" s="15"/>
      <c r="N36" s="15"/>
      <c r="O36" s="15"/>
      <c r="P36" s="15"/>
      <c r="Q36" s="15"/>
    </row>
    <row r="37" spans="1:17" ht="15.75" customHeight="1">
      <c r="A37" s="8"/>
      <c r="B37" s="8"/>
      <c r="C37" s="10">
        <v>323</v>
      </c>
      <c r="D37" s="2" t="s">
        <v>73</v>
      </c>
      <c r="E37" s="18">
        <v>1600000</v>
      </c>
      <c r="F37" s="18">
        <v>1600000</v>
      </c>
      <c r="G37" s="16">
        <v>1600000</v>
      </c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6.5" customHeight="1">
      <c r="A38" s="3"/>
      <c r="B38" s="4" t="s">
        <v>2</v>
      </c>
      <c r="C38" s="11" t="s">
        <v>8</v>
      </c>
      <c r="D38" s="4"/>
      <c r="E38" s="33">
        <f>SUM(E39)</f>
        <v>350000</v>
      </c>
      <c r="F38" s="33">
        <f>SUM(F39)</f>
        <v>350000</v>
      </c>
      <c r="G38" s="33">
        <f>SUM(G39)</f>
        <v>300000</v>
      </c>
      <c r="H38" s="47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6.5" customHeight="1">
      <c r="A39" s="3"/>
      <c r="B39" s="2"/>
      <c r="C39" s="10">
        <v>323</v>
      </c>
      <c r="D39" s="2" t="s">
        <v>73</v>
      </c>
      <c r="E39" s="18">
        <v>350000</v>
      </c>
      <c r="F39" s="18">
        <v>350000</v>
      </c>
      <c r="G39" s="18">
        <v>300000</v>
      </c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8" customHeight="1">
      <c r="A40" s="5" t="s">
        <v>53</v>
      </c>
      <c r="B40" s="62" t="s">
        <v>28</v>
      </c>
      <c r="C40" s="62"/>
      <c r="D40" s="62"/>
      <c r="E40" s="62"/>
      <c r="F40" s="62"/>
      <c r="G40" s="62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6.5" customHeight="1">
      <c r="A41" s="3"/>
      <c r="B41" s="4" t="s">
        <v>0</v>
      </c>
      <c r="C41" s="11" t="s">
        <v>19</v>
      </c>
      <c r="D41" s="4"/>
      <c r="E41" s="33">
        <f>SUM(E42:E44)</f>
        <v>620000</v>
      </c>
      <c r="F41" s="33">
        <f>SUM(F42:F44)</f>
        <v>888000</v>
      </c>
      <c r="G41" s="33">
        <f>SUM(G42:G44)</f>
        <v>888000</v>
      </c>
      <c r="H41" s="47"/>
      <c r="I41" s="47"/>
      <c r="J41" s="47"/>
      <c r="K41" s="15"/>
      <c r="L41" s="15"/>
      <c r="M41" s="15"/>
      <c r="N41" s="15"/>
      <c r="O41" s="15"/>
      <c r="P41" s="15"/>
      <c r="Q41" s="15"/>
    </row>
    <row r="42" spans="1:17" ht="15.75" customHeight="1">
      <c r="A42" s="8"/>
      <c r="B42" s="8"/>
      <c r="C42" s="10">
        <v>321</v>
      </c>
      <c r="D42" s="2" t="s">
        <v>76</v>
      </c>
      <c r="E42" s="18">
        <v>60000</v>
      </c>
      <c r="F42" s="18">
        <v>30000</v>
      </c>
      <c r="G42" s="16">
        <v>30000</v>
      </c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5.75" customHeight="1">
      <c r="A43" s="8"/>
      <c r="B43" s="8"/>
      <c r="C43" s="10">
        <v>322</v>
      </c>
      <c r="D43" s="2" t="s">
        <v>72</v>
      </c>
      <c r="E43" s="18">
        <v>10000</v>
      </c>
      <c r="F43" s="18">
        <v>8000</v>
      </c>
      <c r="G43" s="16">
        <v>8000</v>
      </c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5.75" customHeight="1">
      <c r="A44" s="8"/>
      <c r="B44" s="8"/>
      <c r="C44" s="10">
        <v>323</v>
      </c>
      <c r="D44" s="2" t="s">
        <v>73</v>
      </c>
      <c r="E44" s="18">
        <v>550000</v>
      </c>
      <c r="F44" s="18">
        <v>850000</v>
      </c>
      <c r="G44" s="16">
        <v>850000</v>
      </c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6.5" customHeight="1">
      <c r="A45" s="3"/>
      <c r="B45" s="4" t="s">
        <v>2</v>
      </c>
      <c r="C45" s="11" t="s">
        <v>8</v>
      </c>
      <c r="D45" s="4"/>
      <c r="E45" s="33">
        <f>SUM(E46:E46)</f>
        <v>800000</v>
      </c>
      <c r="F45" s="33">
        <f>SUM(F46:F46)</f>
        <v>800000</v>
      </c>
      <c r="G45" s="33">
        <f>SUM(G46:G46)</f>
        <v>800000</v>
      </c>
      <c r="I45" s="47"/>
      <c r="J45" s="15"/>
      <c r="K45" s="15"/>
      <c r="L45" s="15"/>
      <c r="M45" s="15"/>
      <c r="N45" s="15"/>
      <c r="O45" s="15"/>
      <c r="P45" s="15"/>
      <c r="Q45" s="15"/>
    </row>
    <row r="46" spans="1:17" ht="15.75" customHeight="1">
      <c r="A46" s="8"/>
      <c r="B46" s="8"/>
      <c r="C46" s="10">
        <v>323</v>
      </c>
      <c r="D46" s="2" t="s">
        <v>73</v>
      </c>
      <c r="E46" s="18">
        <v>800000</v>
      </c>
      <c r="F46" s="18">
        <v>800000</v>
      </c>
      <c r="G46" s="16">
        <v>800000</v>
      </c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8" customHeight="1">
      <c r="A47" s="5" t="s">
        <v>54</v>
      </c>
      <c r="B47" s="62" t="s">
        <v>29</v>
      </c>
      <c r="C47" s="62"/>
      <c r="D47" s="62"/>
      <c r="E47" s="62"/>
      <c r="F47" s="62"/>
      <c r="G47" s="62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6.5" customHeight="1">
      <c r="A48" s="3"/>
      <c r="B48" s="4" t="s">
        <v>0</v>
      </c>
      <c r="C48" s="11" t="s">
        <v>19</v>
      </c>
      <c r="D48" s="4"/>
      <c r="E48" s="33">
        <f>SUM(E49:E53)</f>
        <v>7330000</v>
      </c>
      <c r="F48" s="33">
        <f>SUM(F49:F53)</f>
        <v>1288610</v>
      </c>
      <c r="G48" s="33">
        <f>SUM(G49:G53)</f>
        <v>1000000</v>
      </c>
      <c r="H48" s="47"/>
      <c r="I48" s="47"/>
      <c r="J48" s="47"/>
      <c r="K48" s="15"/>
      <c r="L48" s="15"/>
      <c r="M48" s="15"/>
      <c r="N48" s="15"/>
      <c r="O48" s="15"/>
      <c r="P48" s="15"/>
      <c r="Q48" s="15"/>
    </row>
    <row r="49" spans="1:17" ht="15.75" customHeight="1">
      <c r="A49" s="8"/>
      <c r="B49" s="8"/>
      <c r="C49" s="10">
        <v>321</v>
      </c>
      <c r="D49" s="2" t="s">
        <v>76</v>
      </c>
      <c r="E49" s="18">
        <v>20000</v>
      </c>
      <c r="F49" s="18">
        <v>10000</v>
      </c>
      <c r="G49" s="16">
        <v>10000</v>
      </c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5.75" customHeight="1">
      <c r="A50" s="8"/>
      <c r="B50" s="8"/>
      <c r="C50" s="10">
        <v>322</v>
      </c>
      <c r="D50" s="2" t="s">
        <v>72</v>
      </c>
      <c r="E50" s="18">
        <v>2120000</v>
      </c>
      <c r="F50" s="18">
        <v>0</v>
      </c>
      <c r="G50" s="16">
        <v>0</v>
      </c>
      <c r="H50" s="49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5.75" customHeight="1">
      <c r="A51" s="8"/>
      <c r="B51" s="8"/>
      <c r="C51" s="10">
        <v>323</v>
      </c>
      <c r="D51" s="2" t="s">
        <v>73</v>
      </c>
      <c r="E51" s="18">
        <v>5150000</v>
      </c>
      <c r="F51" s="18">
        <v>1278610</v>
      </c>
      <c r="G51" s="16">
        <v>990000</v>
      </c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.75" customHeight="1">
      <c r="A52" s="8"/>
      <c r="B52" s="8"/>
      <c r="C52" s="10">
        <v>329</v>
      </c>
      <c r="D52" s="2" t="s">
        <v>12</v>
      </c>
      <c r="E52" s="18">
        <v>20000</v>
      </c>
      <c r="F52" s="18">
        <v>0</v>
      </c>
      <c r="G52" s="16">
        <v>0</v>
      </c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5.75" customHeight="1">
      <c r="A53" s="8"/>
      <c r="B53" s="8"/>
      <c r="C53" s="10">
        <v>372</v>
      </c>
      <c r="D53" s="2" t="s">
        <v>77</v>
      </c>
      <c r="E53" s="18">
        <v>20000</v>
      </c>
      <c r="F53" s="18">
        <v>0</v>
      </c>
      <c r="G53" s="16">
        <v>0</v>
      </c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6.5" customHeight="1">
      <c r="A54" s="3"/>
      <c r="B54" s="4" t="s">
        <v>2</v>
      </c>
      <c r="C54" s="11" t="s">
        <v>8</v>
      </c>
      <c r="D54" s="4"/>
      <c r="E54" s="33">
        <f>SUM(E55:E55)</f>
        <v>1721390</v>
      </c>
      <c r="F54" s="33">
        <f>SUM(F55:F55)</f>
        <v>500000</v>
      </c>
      <c r="G54" s="33">
        <f>SUM(G55:G55)</f>
        <v>0</v>
      </c>
      <c r="H54" s="47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5.75" customHeight="1">
      <c r="A55" s="8"/>
      <c r="B55" s="8"/>
      <c r="C55" s="10">
        <v>323</v>
      </c>
      <c r="D55" s="2" t="s">
        <v>73</v>
      </c>
      <c r="E55" s="18">
        <v>1721390</v>
      </c>
      <c r="F55" s="18">
        <v>500000</v>
      </c>
      <c r="G55" s="16">
        <v>0</v>
      </c>
      <c r="H55" s="47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6.5" customHeight="1">
      <c r="A56" s="3"/>
      <c r="B56" s="4" t="s">
        <v>3</v>
      </c>
      <c r="C56" s="11" t="s">
        <v>10</v>
      </c>
      <c r="D56" s="4"/>
      <c r="E56" s="33">
        <f>SUM(E57:E61)</f>
        <v>2070000</v>
      </c>
      <c r="F56" s="33">
        <f>SUM(F57:F61)</f>
        <v>0</v>
      </c>
      <c r="G56" s="33">
        <f>H57</f>
        <v>0</v>
      </c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5.75" customHeight="1">
      <c r="A57" s="8"/>
      <c r="B57" s="8"/>
      <c r="C57" s="10">
        <v>321</v>
      </c>
      <c r="D57" s="2" t="s">
        <v>76</v>
      </c>
      <c r="E57" s="18">
        <v>20000</v>
      </c>
      <c r="F57" s="18">
        <v>0</v>
      </c>
      <c r="G57" s="16">
        <v>0</v>
      </c>
      <c r="H57" s="47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5.75" customHeight="1">
      <c r="A58" s="8"/>
      <c r="B58" s="8"/>
      <c r="C58" s="10">
        <v>322</v>
      </c>
      <c r="D58" s="2" t="s">
        <v>72</v>
      </c>
      <c r="E58" s="18">
        <v>50000</v>
      </c>
      <c r="F58" s="18">
        <v>0</v>
      </c>
      <c r="G58" s="16">
        <v>0</v>
      </c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5.75" customHeight="1">
      <c r="A59" s="8"/>
      <c r="B59" s="8"/>
      <c r="C59" s="10">
        <v>323</v>
      </c>
      <c r="D59" s="2" t="s">
        <v>73</v>
      </c>
      <c r="E59" s="18">
        <v>1500000</v>
      </c>
      <c r="F59" s="18">
        <v>0</v>
      </c>
      <c r="G59" s="16">
        <v>0</v>
      </c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5.75" customHeight="1">
      <c r="A60" s="8"/>
      <c r="B60" s="8"/>
      <c r="C60" s="10">
        <v>329</v>
      </c>
      <c r="D60" s="2" t="s">
        <v>12</v>
      </c>
      <c r="E60" s="18">
        <v>400000</v>
      </c>
      <c r="F60" s="18">
        <v>0</v>
      </c>
      <c r="G60" s="16">
        <v>0</v>
      </c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5.75" customHeight="1">
      <c r="A61" s="8"/>
      <c r="B61" s="8"/>
      <c r="C61" s="10">
        <v>372</v>
      </c>
      <c r="D61" s="2" t="s">
        <v>77</v>
      </c>
      <c r="E61" s="18">
        <v>100000</v>
      </c>
      <c r="F61" s="18">
        <v>0</v>
      </c>
      <c r="G61" s="16">
        <v>0</v>
      </c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8" customHeight="1">
      <c r="A62" s="5" t="s">
        <v>55</v>
      </c>
      <c r="B62" s="62" t="s">
        <v>30</v>
      </c>
      <c r="C62" s="62"/>
      <c r="D62" s="62"/>
      <c r="E62" s="62"/>
      <c r="F62" s="62"/>
      <c r="G62" s="62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6.5" customHeight="1">
      <c r="A63" s="3"/>
      <c r="B63" s="4" t="s">
        <v>0</v>
      </c>
      <c r="C63" s="11" t="s">
        <v>19</v>
      </c>
      <c r="D63" s="4"/>
      <c r="E63" s="33">
        <f>SUM(E64:E65)</f>
        <v>305000</v>
      </c>
      <c r="F63" s="33">
        <f>SUM(F64:F65)</f>
        <v>305000</v>
      </c>
      <c r="G63" s="33">
        <f>SUM(G64:G65)</f>
        <v>305000</v>
      </c>
      <c r="H63" s="47"/>
      <c r="I63" s="47"/>
      <c r="J63" s="15"/>
      <c r="K63" s="15"/>
      <c r="L63" s="15"/>
      <c r="M63" s="15"/>
      <c r="N63" s="15"/>
      <c r="O63" s="15"/>
      <c r="P63" s="15"/>
      <c r="Q63" s="15"/>
    </row>
    <row r="64" spans="1:17" ht="15.75" customHeight="1">
      <c r="A64" s="8"/>
      <c r="B64" s="8"/>
      <c r="C64" s="29">
        <v>322</v>
      </c>
      <c r="D64" s="2" t="s">
        <v>72</v>
      </c>
      <c r="E64" s="18">
        <v>5000</v>
      </c>
      <c r="F64" s="18">
        <v>5000</v>
      </c>
      <c r="G64" s="16">
        <v>5000</v>
      </c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5.75" customHeight="1">
      <c r="A65" s="8"/>
      <c r="B65" s="8"/>
      <c r="C65" s="29">
        <v>323</v>
      </c>
      <c r="D65" s="2" t="s">
        <v>73</v>
      </c>
      <c r="E65" s="18">
        <v>300000</v>
      </c>
      <c r="F65" s="18">
        <v>300000</v>
      </c>
      <c r="G65" s="16">
        <v>300000</v>
      </c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6.5" customHeight="1">
      <c r="A66" s="3"/>
      <c r="B66" s="4" t="s">
        <v>2</v>
      </c>
      <c r="C66" s="11" t="s">
        <v>8</v>
      </c>
      <c r="D66" s="4"/>
      <c r="E66" s="33">
        <f>SUM(E67:E67)</f>
        <v>50000</v>
      </c>
      <c r="F66" s="33">
        <f>SUM(F67:F67)</f>
        <v>50000</v>
      </c>
      <c r="G66" s="33">
        <f>SUM(G67:G67)</f>
        <v>50000</v>
      </c>
      <c r="H66" s="47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.75" customHeight="1">
      <c r="A67" s="8"/>
      <c r="B67" s="8"/>
      <c r="C67" s="10">
        <v>323</v>
      </c>
      <c r="D67" s="2" t="s">
        <v>73</v>
      </c>
      <c r="E67" s="18">
        <v>50000</v>
      </c>
      <c r="F67" s="18">
        <v>50000</v>
      </c>
      <c r="G67" s="16">
        <v>50000</v>
      </c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8" customHeight="1">
      <c r="A68" s="5" t="s">
        <v>56</v>
      </c>
      <c r="B68" s="62" t="s">
        <v>31</v>
      </c>
      <c r="C68" s="62"/>
      <c r="D68" s="62"/>
      <c r="E68" s="62"/>
      <c r="F68" s="62"/>
      <c r="G68" s="62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6.5" customHeight="1">
      <c r="A69" s="3"/>
      <c r="B69" s="4" t="s">
        <v>0</v>
      </c>
      <c r="C69" s="11" t="s">
        <v>19</v>
      </c>
      <c r="D69" s="4"/>
      <c r="E69" s="33">
        <f>SUM(E70:E71)</f>
        <v>14120000</v>
      </c>
      <c r="F69" s="33">
        <f>SUM(F70:F71)</f>
        <v>14625000</v>
      </c>
      <c r="G69" s="33">
        <f>SUM(G70:G71)</f>
        <v>15640000</v>
      </c>
      <c r="H69" s="47"/>
      <c r="I69" s="47"/>
      <c r="J69" s="47"/>
      <c r="K69" s="15"/>
      <c r="L69" s="15"/>
      <c r="M69" s="15"/>
      <c r="N69" s="15"/>
      <c r="O69" s="15"/>
      <c r="P69" s="15"/>
      <c r="Q69" s="15"/>
    </row>
    <row r="70" spans="1:17" ht="15.75" customHeight="1">
      <c r="A70" s="8"/>
      <c r="B70" s="8"/>
      <c r="C70" s="10">
        <v>321</v>
      </c>
      <c r="D70" s="2" t="s">
        <v>76</v>
      </c>
      <c r="E70" s="18">
        <v>595000</v>
      </c>
      <c r="F70" s="18">
        <v>600000</v>
      </c>
      <c r="G70" s="16">
        <v>715000</v>
      </c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5.75" customHeight="1">
      <c r="A71" s="8"/>
      <c r="B71" s="8"/>
      <c r="C71" s="10">
        <v>329</v>
      </c>
      <c r="D71" s="2" t="s">
        <v>12</v>
      </c>
      <c r="E71" s="18">
        <v>13525000</v>
      </c>
      <c r="F71" s="18">
        <v>14025000</v>
      </c>
      <c r="G71" s="16">
        <v>14925000</v>
      </c>
      <c r="H71" s="49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6.5" customHeight="1">
      <c r="A72" s="3"/>
      <c r="B72" s="4" t="s">
        <v>2</v>
      </c>
      <c r="C72" s="11" t="s">
        <v>8</v>
      </c>
      <c r="D72" s="4"/>
      <c r="E72" s="33">
        <f>SUM(E73:E76)</f>
        <v>1650000</v>
      </c>
      <c r="F72" s="33">
        <f>SUM(F73:F76)</f>
        <v>1150000</v>
      </c>
      <c r="G72" s="33">
        <f>SUM(G73:G76)</f>
        <v>250000</v>
      </c>
      <c r="H72" s="47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5.75" customHeight="1">
      <c r="A73" s="8"/>
      <c r="B73" s="8"/>
      <c r="C73" s="10">
        <v>321</v>
      </c>
      <c r="D73" s="2" t="s">
        <v>76</v>
      </c>
      <c r="E73" s="18">
        <v>50000</v>
      </c>
      <c r="F73" s="18">
        <v>50000</v>
      </c>
      <c r="G73" s="16">
        <v>50000</v>
      </c>
      <c r="H73" s="47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5.75" customHeight="1">
      <c r="A74" s="8"/>
      <c r="B74" s="8"/>
      <c r="C74" s="10">
        <v>322</v>
      </c>
      <c r="D74" s="2" t="s">
        <v>72</v>
      </c>
      <c r="E74" s="18">
        <v>50000</v>
      </c>
      <c r="F74" s="18">
        <v>50000</v>
      </c>
      <c r="G74" s="16">
        <v>50000</v>
      </c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5.75" customHeight="1">
      <c r="A75" s="8"/>
      <c r="B75" s="8"/>
      <c r="C75" s="10">
        <v>323</v>
      </c>
      <c r="D75" s="2" t="s">
        <v>73</v>
      </c>
      <c r="E75" s="18">
        <v>150000</v>
      </c>
      <c r="F75" s="18">
        <v>150000</v>
      </c>
      <c r="G75" s="16">
        <v>150000</v>
      </c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5.75" customHeight="1">
      <c r="A76" s="8"/>
      <c r="B76" s="8"/>
      <c r="C76" s="10">
        <v>329</v>
      </c>
      <c r="D76" s="2" t="s">
        <v>12</v>
      </c>
      <c r="E76" s="18">
        <v>1400000</v>
      </c>
      <c r="F76" s="18">
        <v>900000</v>
      </c>
      <c r="G76" s="16">
        <v>0</v>
      </c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5.75" customHeight="1">
      <c r="A77" s="8"/>
      <c r="B77" s="4" t="s">
        <v>3</v>
      </c>
      <c r="C77" s="11" t="s">
        <v>10</v>
      </c>
      <c r="D77" s="4"/>
      <c r="E77" s="33">
        <f>E79+E78</f>
        <v>150000</v>
      </c>
      <c r="F77" s="33">
        <f>F79+F78</f>
        <v>150000</v>
      </c>
      <c r="G77" s="33">
        <f>G79+G78</f>
        <v>150000</v>
      </c>
      <c r="H77" s="47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5.75" customHeight="1">
      <c r="A78" s="8"/>
      <c r="B78" s="56"/>
      <c r="C78" s="10">
        <v>323</v>
      </c>
      <c r="D78" s="2" t="s">
        <v>73</v>
      </c>
      <c r="E78" s="18">
        <v>100000</v>
      </c>
      <c r="F78" s="18">
        <v>100000</v>
      </c>
      <c r="G78" s="18">
        <v>100000</v>
      </c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5.75" customHeight="1">
      <c r="A79" s="8"/>
      <c r="B79" s="8"/>
      <c r="C79" s="10">
        <v>329</v>
      </c>
      <c r="D79" s="2" t="s">
        <v>12</v>
      </c>
      <c r="E79" s="18">
        <v>50000</v>
      </c>
      <c r="F79" s="18">
        <v>50000</v>
      </c>
      <c r="G79" s="16">
        <v>50000</v>
      </c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8" customHeight="1">
      <c r="A80" s="5" t="s">
        <v>57</v>
      </c>
      <c r="B80" s="62" t="s">
        <v>32</v>
      </c>
      <c r="C80" s="62"/>
      <c r="D80" s="62"/>
      <c r="E80" s="62"/>
      <c r="F80" s="62"/>
      <c r="G80" s="62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6.5" customHeight="1">
      <c r="A81" s="3"/>
      <c r="B81" s="4" t="s">
        <v>0</v>
      </c>
      <c r="C81" s="11" t="s">
        <v>19</v>
      </c>
      <c r="D81" s="4"/>
      <c r="E81" s="33">
        <f>SUM(E82:E84)</f>
        <v>320000</v>
      </c>
      <c r="F81" s="33">
        <f>SUM(F82:F84)</f>
        <v>320000</v>
      </c>
      <c r="G81" s="33">
        <f>SUM(G82:G84)</f>
        <v>365000</v>
      </c>
      <c r="H81" s="47"/>
      <c r="I81" s="47"/>
      <c r="J81" s="47"/>
      <c r="K81" s="15"/>
      <c r="L81" s="15"/>
      <c r="M81" s="15"/>
      <c r="N81" s="15"/>
      <c r="O81" s="15"/>
      <c r="P81" s="15"/>
      <c r="Q81" s="15"/>
    </row>
    <row r="82" spans="1:17" ht="15.75" customHeight="1">
      <c r="A82" s="8"/>
      <c r="B82" s="8"/>
      <c r="C82" s="10">
        <v>321</v>
      </c>
      <c r="D82" s="2" t="s">
        <v>76</v>
      </c>
      <c r="E82" s="18">
        <v>200000</v>
      </c>
      <c r="F82" s="18">
        <v>200000</v>
      </c>
      <c r="G82" s="16">
        <v>230000</v>
      </c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5.75" customHeight="1">
      <c r="A83" s="8"/>
      <c r="B83" s="8"/>
      <c r="C83" s="10">
        <v>322</v>
      </c>
      <c r="D83" s="2" t="s">
        <v>72</v>
      </c>
      <c r="E83" s="18">
        <v>30000</v>
      </c>
      <c r="F83" s="18">
        <v>30000</v>
      </c>
      <c r="G83" s="16">
        <v>35000</v>
      </c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5.75" customHeight="1">
      <c r="A84" s="8"/>
      <c r="B84" s="8"/>
      <c r="C84" s="10">
        <v>323</v>
      </c>
      <c r="D84" s="2" t="s">
        <v>73</v>
      </c>
      <c r="E84" s="18">
        <v>90000</v>
      </c>
      <c r="F84" s="18">
        <v>90000</v>
      </c>
      <c r="G84" s="16">
        <v>100000</v>
      </c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6.5" customHeight="1">
      <c r="A85" s="3"/>
      <c r="B85" s="4" t="s">
        <v>3</v>
      </c>
      <c r="C85" s="11" t="s">
        <v>10</v>
      </c>
      <c r="D85" s="4"/>
      <c r="E85" s="33">
        <f>SUM(E86:E88)</f>
        <v>4588000</v>
      </c>
      <c r="F85" s="33">
        <f>SUM(F86:F88)</f>
        <v>4663000</v>
      </c>
      <c r="G85" s="33">
        <f>SUM(G86:G88)</f>
        <v>4023000</v>
      </c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5.75" customHeight="1">
      <c r="A86" s="8"/>
      <c r="B86" s="8"/>
      <c r="C86" s="10">
        <v>322</v>
      </c>
      <c r="D86" s="2" t="s">
        <v>72</v>
      </c>
      <c r="E86" s="18">
        <v>3470000</v>
      </c>
      <c r="F86" s="18">
        <v>3610000</v>
      </c>
      <c r="G86" s="16">
        <v>3170000</v>
      </c>
      <c r="H86" s="47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5.75" customHeight="1">
      <c r="A87" s="8"/>
      <c r="B87" s="8"/>
      <c r="C87" s="10">
        <v>323</v>
      </c>
      <c r="D87" s="2" t="s">
        <v>73</v>
      </c>
      <c r="E87" s="18">
        <v>708000</v>
      </c>
      <c r="F87" s="18">
        <v>843000</v>
      </c>
      <c r="G87" s="16">
        <v>643000</v>
      </c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5.75" customHeight="1">
      <c r="A88" s="8"/>
      <c r="B88" s="8"/>
      <c r="C88" s="10">
        <v>422</v>
      </c>
      <c r="D88" s="2" t="s">
        <v>75</v>
      </c>
      <c r="E88" s="18">
        <v>410000</v>
      </c>
      <c r="F88" s="18">
        <v>210000</v>
      </c>
      <c r="G88" s="16">
        <v>210000</v>
      </c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8" customHeight="1">
      <c r="A89" s="5" t="s">
        <v>58</v>
      </c>
      <c r="B89" s="62" t="s">
        <v>33</v>
      </c>
      <c r="C89" s="62"/>
      <c r="D89" s="62"/>
      <c r="E89" s="62"/>
      <c r="F89" s="62"/>
      <c r="G89" s="62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6.5" customHeight="1">
      <c r="A90" s="3"/>
      <c r="B90" s="4" t="s">
        <v>0</v>
      </c>
      <c r="C90" s="11" t="s">
        <v>19</v>
      </c>
      <c r="D90" s="4"/>
      <c r="E90" s="33">
        <f>SUM(E91:E95)</f>
        <v>1559500</v>
      </c>
      <c r="F90" s="33">
        <f>SUM(F91:F95)</f>
        <v>1539500</v>
      </c>
      <c r="G90" s="33">
        <f>SUM(G91:G95)</f>
        <v>1649500</v>
      </c>
      <c r="H90" s="47"/>
      <c r="I90" s="47"/>
      <c r="J90" s="47"/>
      <c r="K90" s="15"/>
      <c r="L90" s="15"/>
      <c r="M90" s="15"/>
      <c r="N90" s="15"/>
      <c r="O90" s="15"/>
      <c r="P90" s="15"/>
      <c r="Q90" s="15"/>
    </row>
    <row r="91" spans="1:17" ht="16.5" customHeight="1">
      <c r="A91" s="3"/>
      <c r="B91" s="2"/>
      <c r="C91" s="24">
        <v>322</v>
      </c>
      <c r="D91" s="2" t="s">
        <v>72</v>
      </c>
      <c r="E91" s="25">
        <v>90000</v>
      </c>
      <c r="F91" s="25">
        <v>90000</v>
      </c>
      <c r="G91" s="18">
        <v>90000</v>
      </c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5.75" customHeight="1">
      <c r="A92" s="8"/>
      <c r="B92" s="8"/>
      <c r="C92" s="24">
        <v>323</v>
      </c>
      <c r="D92" s="2" t="s">
        <v>73</v>
      </c>
      <c r="E92" s="25">
        <v>1198000</v>
      </c>
      <c r="F92" s="25">
        <v>890000</v>
      </c>
      <c r="G92" s="16">
        <v>1010000</v>
      </c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5.75" customHeight="1">
      <c r="A93" s="8"/>
      <c r="B93" s="8"/>
      <c r="C93" s="10">
        <v>412</v>
      </c>
      <c r="D93" s="2" t="s">
        <v>80</v>
      </c>
      <c r="E93" s="18">
        <v>71500</v>
      </c>
      <c r="F93" s="18">
        <v>71500</v>
      </c>
      <c r="G93" s="16">
        <v>71500</v>
      </c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5.75" customHeight="1">
      <c r="A94" s="8"/>
      <c r="B94" s="8"/>
      <c r="C94" s="10">
        <v>422</v>
      </c>
      <c r="D94" s="2" t="s">
        <v>75</v>
      </c>
      <c r="E94" s="18">
        <v>0</v>
      </c>
      <c r="F94" s="18">
        <v>288000</v>
      </c>
      <c r="G94" s="16">
        <v>278000</v>
      </c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5.75" customHeight="1">
      <c r="A95" s="8"/>
      <c r="B95" s="8"/>
      <c r="C95" s="10">
        <v>426</v>
      </c>
      <c r="D95" s="2" t="s">
        <v>79</v>
      </c>
      <c r="E95" s="18">
        <v>200000</v>
      </c>
      <c r="F95" s="18">
        <v>200000</v>
      </c>
      <c r="G95" s="16">
        <v>200000</v>
      </c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6.5" customHeight="1">
      <c r="A96" s="3"/>
      <c r="B96" s="4" t="s">
        <v>2</v>
      </c>
      <c r="C96" s="11" t="s">
        <v>8</v>
      </c>
      <c r="D96" s="4"/>
      <c r="E96" s="33">
        <f>SUM(E97:E99)</f>
        <v>575000</v>
      </c>
      <c r="F96" s="33">
        <f>SUM(F97:F99)</f>
        <v>745000</v>
      </c>
      <c r="G96" s="33">
        <f>SUM(G97:G99)</f>
        <v>735000</v>
      </c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6.5" customHeight="1">
      <c r="A97" s="3"/>
      <c r="B97" s="2"/>
      <c r="C97" s="24">
        <v>323</v>
      </c>
      <c r="D97" s="2" t="s">
        <v>73</v>
      </c>
      <c r="E97" s="25">
        <v>100000</v>
      </c>
      <c r="F97" s="25">
        <v>230000</v>
      </c>
      <c r="G97" s="18">
        <v>200000</v>
      </c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5.75" customHeight="1">
      <c r="A98" s="8"/>
      <c r="B98" s="8"/>
      <c r="C98" s="10">
        <v>422</v>
      </c>
      <c r="D98" s="2" t="s">
        <v>75</v>
      </c>
      <c r="E98" s="18">
        <v>325000</v>
      </c>
      <c r="F98" s="18">
        <v>365000</v>
      </c>
      <c r="G98" s="16">
        <v>385000</v>
      </c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5.75" customHeight="1">
      <c r="A99" s="8"/>
      <c r="B99" s="8"/>
      <c r="C99" s="10">
        <v>426</v>
      </c>
      <c r="D99" s="2" t="s">
        <v>79</v>
      </c>
      <c r="E99" s="18">
        <v>150000</v>
      </c>
      <c r="F99" s="18">
        <v>150000</v>
      </c>
      <c r="G99" s="16">
        <v>150000</v>
      </c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8" customHeight="1">
      <c r="A100" s="5" t="s">
        <v>59</v>
      </c>
      <c r="B100" s="62" t="s">
        <v>34</v>
      </c>
      <c r="C100" s="62"/>
      <c r="D100" s="62"/>
      <c r="E100" s="62"/>
      <c r="F100" s="62"/>
      <c r="G100" s="62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6.5" customHeight="1">
      <c r="A101" s="3"/>
      <c r="B101" s="4" t="s">
        <v>3</v>
      </c>
      <c r="C101" s="11" t="s">
        <v>10</v>
      </c>
      <c r="D101" s="4"/>
      <c r="E101" s="33">
        <f>SUM(E102:E107)</f>
        <v>700000</v>
      </c>
      <c r="F101" s="33">
        <f>SUM(F102:F107)</f>
        <v>700000</v>
      </c>
      <c r="G101" s="33">
        <f>SUM(G102:G107)</f>
        <v>700000</v>
      </c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5.75" customHeight="1">
      <c r="A102" s="8"/>
      <c r="B102" s="8"/>
      <c r="C102" s="10">
        <v>321</v>
      </c>
      <c r="D102" s="2" t="s">
        <v>76</v>
      </c>
      <c r="E102" s="18">
        <v>185000</v>
      </c>
      <c r="F102" s="18">
        <v>165000</v>
      </c>
      <c r="G102" s="16">
        <v>160000</v>
      </c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5.75" customHeight="1">
      <c r="A103" s="8"/>
      <c r="B103" s="8"/>
      <c r="C103" s="10">
        <v>322</v>
      </c>
      <c r="D103" s="2" t="s">
        <v>72</v>
      </c>
      <c r="E103" s="18">
        <v>7000</v>
      </c>
      <c r="F103" s="18">
        <v>6000</v>
      </c>
      <c r="G103" s="16">
        <v>6000</v>
      </c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5.75" customHeight="1">
      <c r="A104" s="8"/>
      <c r="B104" s="8"/>
      <c r="C104" s="10">
        <v>323</v>
      </c>
      <c r="D104" s="2" t="s">
        <v>73</v>
      </c>
      <c r="E104" s="18">
        <v>489000</v>
      </c>
      <c r="F104" s="18">
        <v>488000</v>
      </c>
      <c r="G104" s="16">
        <v>510000</v>
      </c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5.75" customHeight="1">
      <c r="A105" s="8"/>
      <c r="B105" s="8"/>
      <c r="C105" s="10">
        <v>329</v>
      </c>
      <c r="D105" s="2" t="s">
        <v>12</v>
      </c>
      <c r="E105" s="18">
        <v>5000</v>
      </c>
      <c r="F105" s="18">
        <v>6000</v>
      </c>
      <c r="G105" s="16">
        <v>15000</v>
      </c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.75" customHeight="1">
      <c r="A106" s="8"/>
      <c r="B106" s="8"/>
      <c r="C106" s="10">
        <v>422</v>
      </c>
      <c r="D106" s="2" t="s">
        <v>75</v>
      </c>
      <c r="E106" s="18">
        <v>10000</v>
      </c>
      <c r="F106" s="18">
        <v>30000</v>
      </c>
      <c r="G106" s="16">
        <v>5000</v>
      </c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5.75" customHeight="1">
      <c r="A107" s="8"/>
      <c r="B107" s="8"/>
      <c r="C107" s="10">
        <v>426</v>
      </c>
      <c r="D107" s="2" t="s">
        <v>79</v>
      </c>
      <c r="E107" s="18">
        <v>4000</v>
      </c>
      <c r="F107" s="18">
        <v>5000</v>
      </c>
      <c r="G107" s="16">
        <v>4000</v>
      </c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8" customHeight="1">
      <c r="A108" s="5" t="s">
        <v>60</v>
      </c>
      <c r="B108" s="62" t="s">
        <v>35</v>
      </c>
      <c r="C108" s="62"/>
      <c r="D108" s="62"/>
      <c r="E108" s="62"/>
      <c r="F108" s="62"/>
      <c r="G108" s="62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6.5" customHeight="1">
      <c r="A109" s="3"/>
      <c r="B109" s="4" t="s">
        <v>3</v>
      </c>
      <c r="C109" s="11" t="s">
        <v>10</v>
      </c>
      <c r="D109" s="4"/>
      <c r="E109" s="33">
        <f>SUM(E110:E114)</f>
        <v>150000</v>
      </c>
      <c r="F109" s="33">
        <f>SUM(F110:F114)</f>
        <v>100000</v>
      </c>
      <c r="G109" s="33">
        <f>SUM(G110:G114)</f>
        <v>100000</v>
      </c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5.75" customHeight="1">
      <c r="A110" s="8"/>
      <c r="B110" s="8"/>
      <c r="C110" s="10">
        <v>321</v>
      </c>
      <c r="D110" s="2" t="s">
        <v>76</v>
      </c>
      <c r="E110" s="18">
        <v>45000</v>
      </c>
      <c r="F110" s="18">
        <v>20000</v>
      </c>
      <c r="G110" s="16">
        <v>20000</v>
      </c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5.75" customHeight="1">
      <c r="A111" s="8"/>
      <c r="B111" s="8"/>
      <c r="C111" s="10">
        <v>323</v>
      </c>
      <c r="D111" s="2" t="s">
        <v>73</v>
      </c>
      <c r="E111" s="18">
        <v>40000</v>
      </c>
      <c r="F111" s="18">
        <v>40000</v>
      </c>
      <c r="G111" s="16">
        <v>40000</v>
      </c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5.75" customHeight="1">
      <c r="A112" s="8"/>
      <c r="B112" s="8"/>
      <c r="C112" s="10">
        <v>422</v>
      </c>
      <c r="D112" s="2" t="s">
        <v>75</v>
      </c>
      <c r="E112" s="18">
        <v>15000</v>
      </c>
      <c r="F112" s="18">
        <v>10000</v>
      </c>
      <c r="G112" s="16">
        <v>10000</v>
      </c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5.75" customHeight="1">
      <c r="A113" s="8"/>
      <c r="B113" s="8"/>
      <c r="C113" s="10">
        <v>424</v>
      </c>
      <c r="D113" s="2" t="s">
        <v>81</v>
      </c>
      <c r="E113" s="18">
        <v>5000</v>
      </c>
      <c r="F113" s="18">
        <v>5000</v>
      </c>
      <c r="G113" s="16">
        <v>5000</v>
      </c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5.75" customHeight="1">
      <c r="A114" s="8"/>
      <c r="B114" s="8"/>
      <c r="C114" s="10">
        <v>426</v>
      </c>
      <c r="D114" s="2" t="s">
        <v>79</v>
      </c>
      <c r="E114" s="18">
        <v>45000</v>
      </c>
      <c r="F114" s="18">
        <v>25000</v>
      </c>
      <c r="G114" s="16">
        <v>25000</v>
      </c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8" customHeight="1">
      <c r="A115" s="5" t="s">
        <v>61</v>
      </c>
      <c r="B115" s="62" t="s">
        <v>36</v>
      </c>
      <c r="C115" s="62"/>
      <c r="D115" s="62"/>
      <c r="E115" s="62"/>
      <c r="F115" s="62"/>
      <c r="G115" s="62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6.5" customHeight="1">
      <c r="A116" s="3"/>
      <c r="B116" s="4" t="s">
        <v>0</v>
      </c>
      <c r="C116" s="11" t="s">
        <v>19</v>
      </c>
      <c r="D116" s="4"/>
      <c r="E116" s="33">
        <f>SUM(E117:E120)</f>
        <v>1430000</v>
      </c>
      <c r="F116" s="33">
        <f>SUM(F117:F120)</f>
        <v>970000</v>
      </c>
      <c r="G116" s="33">
        <f>SUM(G117:G120)</f>
        <v>820000</v>
      </c>
      <c r="H116" s="47"/>
      <c r="I116" s="47"/>
      <c r="J116" s="47"/>
      <c r="K116" s="15"/>
      <c r="L116" s="15"/>
      <c r="M116" s="15"/>
      <c r="N116" s="15"/>
      <c r="O116" s="15"/>
      <c r="P116" s="15"/>
      <c r="Q116" s="15"/>
    </row>
    <row r="117" spans="1:17" ht="16.5" customHeight="1">
      <c r="A117" s="3"/>
      <c r="B117" s="7"/>
      <c r="C117" s="24">
        <v>322</v>
      </c>
      <c r="D117" s="2" t="s">
        <v>72</v>
      </c>
      <c r="E117" s="25">
        <v>40000</v>
      </c>
      <c r="F117" s="25">
        <v>40000</v>
      </c>
      <c r="G117" s="25">
        <v>40000</v>
      </c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6.5" customHeight="1">
      <c r="A118" s="3"/>
      <c r="B118" s="7"/>
      <c r="C118" s="24">
        <v>323</v>
      </c>
      <c r="D118" s="2" t="s">
        <v>73</v>
      </c>
      <c r="E118" s="25">
        <v>720000</v>
      </c>
      <c r="F118" s="25">
        <v>490000</v>
      </c>
      <c r="G118" s="25">
        <v>490000</v>
      </c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1:17" ht="15.75" customHeight="1">
      <c r="A119" s="8"/>
      <c r="B119" s="8"/>
      <c r="C119" s="24">
        <v>329</v>
      </c>
      <c r="D119" s="2" t="s">
        <v>12</v>
      </c>
      <c r="E119" s="25">
        <v>170000</v>
      </c>
      <c r="F119" s="25">
        <v>140000</v>
      </c>
      <c r="G119" s="21">
        <v>140000</v>
      </c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1:17" ht="15.75" customHeight="1">
      <c r="A120" s="8"/>
      <c r="B120" s="8"/>
      <c r="C120" s="24">
        <v>423</v>
      </c>
      <c r="D120" s="2" t="s">
        <v>82</v>
      </c>
      <c r="E120" s="25">
        <v>500000</v>
      </c>
      <c r="F120" s="25">
        <v>300000</v>
      </c>
      <c r="G120" s="21">
        <v>150000</v>
      </c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6.5" customHeight="1">
      <c r="A121" s="3"/>
      <c r="B121" s="4" t="s">
        <v>2</v>
      </c>
      <c r="C121" s="11" t="s">
        <v>8</v>
      </c>
      <c r="D121" s="4"/>
      <c r="E121" s="33">
        <f>SUM(E122:E125)</f>
        <v>460000</v>
      </c>
      <c r="F121" s="33">
        <f>SUM(F122:F125)</f>
        <v>160000</v>
      </c>
      <c r="G121" s="33">
        <f>SUM(G122:G125)</f>
        <v>160000</v>
      </c>
      <c r="H121" s="47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17" ht="16.5" customHeight="1">
      <c r="A122" s="3"/>
      <c r="B122" s="2"/>
      <c r="C122" s="24">
        <v>322</v>
      </c>
      <c r="D122" s="2" t="s">
        <v>72</v>
      </c>
      <c r="E122" s="25">
        <v>10000</v>
      </c>
      <c r="F122" s="25">
        <v>10000</v>
      </c>
      <c r="G122" s="25">
        <v>10000</v>
      </c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17" ht="16.5" customHeight="1">
      <c r="A123" s="3"/>
      <c r="B123" s="2"/>
      <c r="C123" s="24">
        <v>323</v>
      </c>
      <c r="D123" s="2" t="s">
        <v>73</v>
      </c>
      <c r="E123" s="25">
        <v>50000</v>
      </c>
      <c r="F123" s="25">
        <v>50000</v>
      </c>
      <c r="G123" s="25">
        <v>50000</v>
      </c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17" ht="15.75" customHeight="1">
      <c r="A124" s="8"/>
      <c r="B124" s="8"/>
      <c r="C124" s="24">
        <v>329</v>
      </c>
      <c r="D124" s="2" t="s">
        <v>12</v>
      </c>
      <c r="E124" s="25">
        <v>0</v>
      </c>
      <c r="F124" s="25">
        <v>0</v>
      </c>
      <c r="G124" s="25">
        <v>0</v>
      </c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ht="15.75" customHeight="1">
      <c r="A125" s="8"/>
      <c r="B125" s="8"/>
      <c r="C125" s="10">
        <v>423</v>
      </c>
      <c r="D125" s="2" t="s">
        <v>82</v>
      </c>
      <c r="E125" s="18">
        <v>400000</v>
      </c>
      <c r="F125" s="18">
        <v>100000</v>
      </c>
      <c r="G125" s="25">
        <v>100000</v>
      </c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ht="18" customHeight="1">
      <c r="A126" s="5" t="s">
        <v>62</v>
      </c>
      <c r="B126" s="62" t="s">
        <v>37</v>
      </c>
      <c r="C126" s="62"/>
      <c r="D126" s="62"/>
      <c r="E126" s="62"/>
      <c r="F126" s="62"/>
      <c r="G126" s="62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1:17" ht="16.5" customHeight="1">
      <c r="A127" s="3"/>
      <c r="B127" s="4" t="s">
        <v>2</v>
      </c>
      <c r="C127" s="11" t="s">
        <v>8</v>
      </c>
      <c r="D127" s="4"/>
      <c r="E127" s="33">
        <f>E128</f>
        <v>100000</v>
      </c>
      <c r="F127" s="33">
        <f>F128</f>
        <v>100000</v>
      </c>
      <c r="G127" s="33">
        <f>G128</f>
        <v>0</v>
      </c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1:17" ht="15.75" customHeight="1">
      <c r="A128" s="8"/>
      <c r="B128" s="8"/>
      <c r="C128" s="10">
        <v>323</v>
      </c>
      <c r="D128" s="2" t="s">
        <v>73</v>
      </c>
      <c r="E128" s="18">
        <v>100000</v>
      </c>
      <c r="F128" s="18">
        <v>100000</v>
      </c>
      <c r="G128" s="16">
        <v>0</v>
      </c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1:17" ht="18" customHeight="1">
      <c r="A129" s="5" t="s">
        <v>63</v>
      </c>
      <c r="B129" s="62" t="s">
        <v>42</v>
      </c>
      <c r="C129" s="62"/>
      <c r="D129" s="62"/>
      <c r="E129" s="62"/>
      <c r="F129" s="62"/>
      <c r="G129" s="62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1:17" ht="16.5" customHeight="1">
      <c r="A130" s="3"/>
      <c r="B130" s="4" t="s">
        <v>0</v>
      </c>
      <c r="C130" s="11" t="s">
        <v>19</v>
      </c>
      <c r="D130" s="4"/>
      <c r="E130" s="33">
        <f>SUM(E131:E134)</f>
        <v>120000</v>
      </c>
      <c r="F130" s="33">
        <f>SUM(F131:F134)</f>
        <v>5160000</v>
      </c>
      <c r="G130" s="33">
        <f>SUM(G131:G134)</f>
        <v>1360000</v>
      </c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1:17" ht="15.75" customHeight="1">
      <c r="A131" s="8"/>
      <c r="B131" s="8"/>
      <c r="C131" s="10">
        <v>323</v>
      </c>
      <c r="D131" s="2" t="s">
        <v>73</v>
      </c>
      <c r="E131" s="18">
        <v>50000</v>
      </c>
      <c r="F131" s="18">
        <v>80000</v>
      </c>
      <c r="G131" s="16">
        <v>80000</v>
      </c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1:17" ht="15.75" customHeight="1">
      <c r="A132" s="8"/>
      <c r="B132" s="8"/>
      <c r="C132" s="10">
        <v>412</v>
      </c>
      <c r="D132" s="2" t="s">
        <v>80</v>
      </c>
      <c r="E132" s="18">
        <v>0</v>
      </c>
      <c r="F132" s="18">
        <v>5000000</v>
      </c>
      <c r="G132" s="16">
        <v>1200000</v>
      </c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1:17" ht="15.75" customHeight="1">
      <c r="A133" s="8"/>
      <c r="B133" s="8"/>
      <c r="C133" s="10">
        <v>422</v>
      </c>
      <c r="D133" s="2" t="s">
        <v>75</v>
      </c>
      <c r="E133" s="18">
        <v>20000</v>
      </c>
      <c r="F133" s="18">
        <v>30000</v>
      </c>
      <c r="G133" s="16">
        <v>30000</v>
      </c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1:17" ht="15.75" customHeight="1">
      <c r="A134" s="8"/>
      <c r="B134" s="8"/>
      <c r="C134" s="10">
        <v>426</v>
      </c>
      <c r="D134" s="2" t="s">
        <v>79</v>
      </c>
      <c r="E134" s="18">
        <v>50000</v>
      </c>
      <c r="F134" s="18">
        <v>50000</v>
      </c>
      <c r="G134" s="16">
        <v>50000</v>
      </c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1:17" ht="15.75" customHeight="1">
      <c r="A135" s="8"/>
      <c r="B135" s="4" t="s">
        <v>2</v>
      </c>
      <c r="C135" s="11" t="s">
        <v>8</v>
      </c>
      <c r="D135" s="4"/>
      <c r="E135" s="33">
        <f>E136</f>
        <v>0</v>
      </c>
      <c r="F135" s="33">
        <f>F136</f>
        <v>3000000</v>
      </c>
      <c r="G135" s="33">
        <f>G136</f>
        <v>3000000</v>
      </c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ht="15.75" customHeight="1">
      <c r="A136" s="8"/>
      <c r="B136" s="8"/>
      <c r="C136" s="10">
        <v>412</v>
      </c>
      <c r="D136" s="2" t="s">
        <v>80</v>
      </c>
      <c r="E136" s="18">
        <v>0</v>
      </c>
      <c r="F136" s="18">
        <v>3000000</v>
      </c>
      <c r="G136" s="16">
        <v>3000000</v>
      </c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1:17" ht="18" customHeight="1">
      <c r="A137" s="5" t="s">
        <v>64</v>
      </c>
      <c r="B137" s="62" t="s">
        <v>38</v>
      </c>
      <c r="C137" s="62"/>
      <c r="D137" s="62"/>
      <c r="E137" s="62"/>
      <c r="F137" s="62"/>
      <c r="G137" s="62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1:17" ht="16.5" customHeight="1">
      <c r="A138" s="3"/>
      <c r="B138" s="4" t="s">
        <v>0</v>
      </c>
      <c r="C138" s="11" t="s">
        <v>19</v>
      </c>
      <c r="D138" s="4"/>
      <c r="E138" s="33">
        <f>SUM(E139:E142)</f>
        <v>565000</v>
      </c>
      <c r="F138" s="33">
        <f>SUM(F139:F142)</f>
        <v>725000</v>
      </c>
      <c r="G138" s="33">
        <f>SUM(G139:G142)</f>
        <v>745000</v>
      </c>
      <c r="H138" s="47"/>
      <c r="I138" s="47"/>
      <c r="J138" s="47"/>
      <c r="K138" s="15"/>
      <c r="L138" s="15"/>
      <c r="M138" s="15"/>
      <c r="N138" s="15"/>
      <c r="O138" s="15"/>
      <c r="P138" s="15"/>
      <c r="Q138" s="15"/>
    </row>
    <row r="139" spans="1:17" ht="15.75" customHeight="1">
      <c r="A139" s="8"/>
      <c r="B139" s="8"/>
      <c r="C139" s="10">
        <v>321</v>
      </c>
      <c r="D139" s="2" t="s">
        <v>76</v>
      </c>
      <c r="E139" s="18">
        <v>310000</v>
      </c>
      <c r="F139" s="18">
        <v>570000</v>
      </c>
      <c r="G139" s="16">
        <v>590000</v>
      </c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1:17" ht="15.75" customHeight="1">
      <c r="A140" s="8"/>
      <c r="B140" s="8"/>
      <c r="C140" s="10">
        <v>322</v>
      </c>
      <c r="D140" s="2" t="s">
        <v>72</v>
      </c>
      <c r="E140" s="18">
        <v>50000</v>
      </c>
      <c r="F140" s="18">
        <v>50000</v>
      </c>
      <c r="G140" s="22">
        <v>50000</v>
      </c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1:17" ht="15.75" customHeight="1">
      <c r="A141" s="8"/>
      <c r="B141" s="8"/>
      <c r="C141" s="10">
        <v>323</v>
      </c>
      <c r="D141" s="2" t="s">
        <v>73</v>
      </c>
      <c r="E141" s="18">
        <v>200000</v>
      </c>
      <c r="F141" s="18">
        <v>100000</v>
      </c>
      <c r="G141" s="22">
        <v>100000</v>
      </c>
      <c r="H141" s="57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1:17" ht="15.75" customHeight="1">
      <c r="A142" s="8"/>
      <c r="B142" s="8"/>
      <c r="C142" s="10">
        <v>424</v>
      </c>
      <c r="D142" s="2" t="s">
        <v>81</v>
      </c>
      <c r="E142" s="18">
        <v>5000</v>
      </c>
      <c r="F142" s="18">
        <v>5000</v>
      </c>
      <c r="G142" s="16">
        <v>5000</v>
      </c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1:17" ht="16.5" customHeight="1">
      <c r="A143" s="3"/>
      <c r="B143" s="4" t="s">
        <v>2</v>
      </c>
      <c r="C143" s="11" t="s">
        <v>8</v>
      </c>
      <c r="D143" s="4"/>
      <c r="E143" s="33">
        <f>SUM(E144:E145)</f>
        <v>150000</v>
      </c>
      <c r="F143" s="33">
        <f>SUM(F144:F145)</f>
        <v>150000</v>
      </c>
      <c r="G143" s="33">
        <f>SUM(G144:G145)</f>
        <v>150000</v>
      </c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1:17" ht="15.75" customHeight="1">
      <c r="A144" s="8"/>
      <c r="B144" s="8"/>
      <c r="C144" s="10">
        <v>321</v>
      </c>
      <c r="D144" s="2" t="s">
        <v>76</v>
      </c>
      <c r="E144" s="18">
        <v>100000</v>
      </c>
      <c r="F144" s="18">
        <v>100000</v>
      </c>
      <c r="G144" s="16">
        <v>100000</v>
      </c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1:17" ht="15.75" customHeight="1">
      <c r="A145" s="8"/>
      <c r="B145" s="8"/>
      <c r="C145" s="10">
        <v>323</v>
      </c>
      <c r="D145" s="2" t="s">
        <v>73</v>
      </c>
      <c r="E145" s="18">
        <v>50000</v>
      </c>
      <c r="F145" s="18">
        <v>50000</v>
      </c>
      <c r="G145" s="22">
        <v>50000</v>
      </c>
      <c r="H145" s="49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1:17" ht="30.75" customHeight="1">
      <c r="A146" s="5" t="s">
        <v>65</v>
      </c>
      <c r="B146" s="58" t="s">
        <v>44</v>
      </c>
      <c r="C146" s="59"/>
      <c r="D146" s="59"/>
      <c r="E146" s="59"/>
      <c r="F146" s="59"/>
      <c r="G146" s="59"/>
      <c r="H146" s="47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1:17" ht="16.5" customHeight="1">
      <c r="A147" s="3"/>
      <c r="B147" s="4" t="s">
        <v>3</v>
      </c>
      <c r="C147" s="11" t="s">
        <v>10</v>
      </c>
      <c r="D147" s="4"/>
      <c r="E147" s="33">
        <f>SUM(E148:E155)</f>
        <v>4598625</v>
      </c>
      <c r="F147" s="33">
        <f>SUM(F148:F155)</f>
        <v>0</v>
      </c>
      <c r="G147" s="33">
        <f>SUM(G148:G155)</f>
        <v>0</v>
      </c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1:17" ht="15.75" customHeight="1">
      <c r="A148" s="8"/>
      <c r="B148" s="8"/>
      <c r="C148" s="10">
        <v>311</v>
      </c>
      <c r="D148" s="2" t="s">
        <v>70</v>
      </c>
      <c r="E148" s="18">
        <v>81900</v>
      </c>
      <c r="F148" s="18">
        <v>0</v>
      </c>
      <c r="G148" s="16">
        <v>0</v>
      </c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1:17" ht="15.75" customHeight="1">
      <c r="A149" s="8"/>
      <c r="B149" s="8"/>
      <c r="C149" s="10">
        <v>313</v>
      </c>
      <c r="D149" s="2" t="s">
        <v>71</v>
      </c>
      <c r="E149" s="18">
        <v>13500</v>
      </c>
      <c r="F149" s="18">
        <v>0</v>
      </c>
      <c r="G149" s="16">
        <v>0</v>
      </c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1:17" ht="15.75" customHeight="1">
      <c r="A150" s="8"/>
      <c r="B150" s="8"/>
      <c r="C150" s="10">
        <v>321</v>
      </c>
      <c r="D150" s="2" t="s">
        <v>76</v>
      </c>
      <c r="E150" s="18">
        <v>143000</v>
      </c>
      <c r="F150" s="18">
        <v>0</v>
      </c>
      <c r="G150" s="16">
        <v>0</v>
      </c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1:17" ht="15.75" customHeight="1">
      <c r="A151" s="8"/>
      <c r="B151" s="8"/>
      <c r="C151" s="10">
        <v>322</v>
      </c>
      <c r="D151" s="2" t="s">
        <v>72</v>
      </c>
      <c r="E151" s="18">
        <v>1500</v>
      </c>
      <c r="F151" s="18">
        <v>0</v>
      </c>
      <c r="G151" s="16">
        <v>0</v>
      </c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1:17" ht="15.75" customHeight="1">
      <c r="A152" s="8"/>
      <c r="B152" s="8"/>
      <c r="C152" s="10">
        <v>323</v>
      </c>
      <c r="D152" s="2" t="s">
        <v>73</v>
      </c>
      <c r="E152" s="18">
        <v>306450</v>
      </c>
      <c r="F152" s="18">
        <v>0</v>
      </c>
      <c r="G152" s="16">
        <v>0</v>
      </c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1:17" ht="15.75" customHeight="1">
      <c r="A153" s="8"/>
      <c r="B153" s="8"/>
      <c r="C153" s="10">
        <v>421</v>
      </c>
      <c r="D153" s="2" t="s">
        <v>78</v>
      </c>
      <c r="E153" s="18">
        <v>1719375</v>
      </c>
      <c r="F153" s="18">
        <v>0</v>
      </c>
      <c r="G153" s="16">
        <v>0</v>
      </c>
      <c r="H153" s="17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1:17" ht="15.75" customHeight="1">
      <c r="A154" s="8"/>
      <c r="B154" s="8"/>
      <c r="C154" s="10">
        <v>422</v>
      </c>
      <c r="D154" s="2" t="s">
        <v>75</v>
      </c>
      <c r="E154" s="18">
        <v>2032900</v>
      </c>
      <c r="F154" s="18">
        <v>0</v>
      </c>
      <c r="G154" s="16">
        <v>0</v>
      </c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1:17" ht="15.75" customHeight="1">
      <c r="A155" s="8"/>
      <c r="B155" s="8"/>
      <c r="C155" s="10">
        <v>426</v>
      </c>
      <c r="D155" s="2" t="s">
        <v>79</v>
      </c>
      <c r="E155" s="18">
        <v>300000</v>
      </c>
      <c r="F155" s="18"/>
      <c r="G155" s="16"/>
      <c r="H155" s="47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1:17" ht="16.5" customHeight="1">
      <c r="A156" s="3"/>
      <c r="B156" s="4" t="s">
        <v>5</v>
      </c>
      <c r="C156" s="11" t="s">
        <v>13</v>
      </c>
      <c r="D156" s="4"/>
      <c r="E156" s="33">
        <f>SUM(E157:E164)</f>
        <v>26076580</v>
      </c>
      <c r="F156" s="33">
        <f>SUM(F157:F164)</f>
        <v>0</v>
      </c>
      <c r="G156" s="33">
        <f>SUM(G157:G164)</f>
        <v>0</v>
      </c>
      <c r="H156" s="47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1:17" ht="15.75" customHeight="1">
      <c r="A157" s="8"/>
      <c r="B157" s="8"/>
      <c r="C157" s="10">
        <v>311</v>
      </c>
      <c r="D157" s="2" t="s">
        <v>70</v>
      </c>
      <c r="E157" s="18">
        <v>464000</v>
      </c>
      <c r="F157" s="18">
        <v>0</v>
      </c>
      <c r="G157" s="16">
        <v>0</v>
      </c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1:17" ht="15.75" customHeight="1">
      <c r="A158" s="8"/>
      <c r="B158" s="8"/>
      <c r="C158" s="10">
        <v>313</v>
      </c>
      <c r="D158" s="2" t="s">
        <v>71</v>
      </c>
      <c r="E158" s="18">
        <v>76500</v>
      </c>
      <c r="F158" s="18">
        <v>0</v>
      </c>
      <c r="G158" s="16">
        <v>0</v>
      </c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1:17" ht="15.75" customHeight="1">
      <c r="A159" s="8"/>
      <c r="B159" s="8"/>
      <c r="C159" s="10">
        <v>321</v>
      </c>
      <c r="D159" s="2" t="s">
        <v>76</v>
      </c>
      <c r="E159" s="18">
        <v>830000</v>
      </c>
      <c r="F159" s="18">
        <v>0</v>
      </c>
      <c r="G159" s="16">
        <v>0</v>
      </c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1:17" ht="15.75" customHeight="1">
      <c r="A160" s="8"/>
      <c r="B160" s="8"/>
      <c r="C160" s="10">
        <v>322</v>
      </c>
      <c r="D160" s="2" t="s">
        <v>72</v>
      </c>
      <c r="E160" s="18">
        <v>8500</v>
      </c>
      <c r="F160" s="18">
        <v>0</v>
      </c>
      <c r="G160" s="16">
        <v>0</v>
      </c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1:17" ht="15.75" customHeight="1">
      <c r="A161" s="8"/>
      <c r="B161" s="8"/>
      <c r="C161" s="10">
        <v>323</v>
      </c>
      <c r="D161" s="2" t="s">
        <v>73</v>
      </c>
      <c r="E161" s="18">
        <v>1736550</v>
      </c>
      <c r="F161" s="18">
        <v>0</v>
      </c>
      <c r="G161" s="16">
        <v>0</v>
      </c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1:17" ht="15.75" customHeight="1">
      <c r="A162" s="8"/>
      <c r="B162" s="8"/>
      <c r="C162" s="10">
        <v>421</v>
      </c>
      <c r="D162" s="2" t="s">
        <v>78</v>
      </c>
      <c r="E162" s="18">
        <v>9743125</v>
      </c>
      <c r="F162" s="18">
        <v>0</v>
      </c>
      <c r="G162" s="16">
        <v>0</v>
      </c>
      <c r="H162" s="17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1:17" ht="15.75" customHeight="1">
      <c r="A163" s="8"/>
      <c r="B163" s="8"/>
      <c r="C163" s="10">
        <v>422</v>
      </c>
      <c r="D163" s="2" t="s">
        <v>75</v>
      </c>
      <c r="E163" s="18">
        <v>11517905</v>
      </c>
      <c r="F163" s="18">
        <v>0</v>
      </c>
      <c r="G163" s="16">
        <v>0</v>
      </c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1:17" ht="15.75" customHeight="1">
      <c r="A164" s="8"/>
      <c r="B164" s="8"/>
      <c r="C164" s="10">
        <v>426</v>
      </c>
      <c r="D164" s="2" t="s">
        <v>79</v>
      </c>
      <c r="E164" s="18">
        <v>1700000</v>
      </c>
      <c r="F164" s="18">
        <v>0</v>
      </c>
      <c r="G164" s="16">
        <v>0</v>
      </c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1:17" ht="18" customHeight="1">
      <c r="A165" s="5" t="s">
        <v>66</v>
      </c>
      <c r="B165" s="62" t="s">
        <v>43</v>
      </c>
      <c r="C165" s="62"/>
      <c r="D165" s="62"/>
      <c r="E165" s="62"/>
      <c r="F165" s="62"/>
      <c r="G165" s="62"/>
      <c r="H165" s="47"/>
      <c r="I165" s="47"/>
      <c r="J165" s="15"/>
      <c r="K165" s="15"/>
      <c r="L165" s="15"/>
      <c r="M165" s="15"/>
      <c r="N165" s="15"/>
      <c r="O165" s="15"/>
      <c r="P165" s="15"/>
      <c r="Q165" s="15"/>
    </row>
    <row r="166" spans="1:17" ht="16.5" customHeight="1">
      <c r="A166" s="23"/>
      <c r="B166" s="34" t="s">
        <v>1</v>
      </c>
      <c r="C166" s="35" t="s">
        <v>14</v>
      </c>
      <c r="D166" s="34"/>
      <c r="E166" s="55">
        <f>SUM(E167:E171)</f>
        <v>1977080</v>
      </c>
      <c r="F166" s="55">
        <f>SUM(F167:F171)</f>
        <v>1910140</v>
      </c>
      <c r="G166" s="55">
        <f>SUM(G167:G171)</f>
        <v>0</v>
      </c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1:17" ht="15.75" customHeight="1">
      <c r="A167" s="23"/>
      <c r="B167" s="23"/>
      <c r="C167" s="24">
        <v>311</v>
      </c>
      <c r="D167" s="2" t="s">
        <v>70</v>
      </c>
      <c r="E167" s="21">
        <v>90000</v>
      </c>
      <c r="F167" s="21">
        <v>30815</v>
      </c>
      <c r="G167" s="21">
        <v>0</v>
      </c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1:17" ht="15.75" customHeight="1">
      <c r="A168" s="23"/>
      <c r="B168" s="23"/>
      <c r="C168" s="24">
        <v>313</v>
      </c>
      <c r="D168" s="2" t="s">
        <v>71</v>
      </c>
      <c r="E168" s="21">
        <v>14850</v>
      </c>
      <c r="F168" s="21">
        <v>5085</v>
      </c>
      <c r="G168" s="21">
        <v>0</v>
      </c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1:17" ht="15.75" customHeight="1">
      <c r="A169" s="23"/>
      <c r="B169" s="23"/>
      <c r="C169" s="24">
        <v>323</v>
      </c>
      <c r="D169" s="2" t="s">
        <v>73</v>
      </c>
      <c r="E169" s="21">
        <v>809330</v>
      </c>
      <c r="F169" s="21">
        <v>928530</v>
      </c>
      <c r="G169" s="21">
        <v>0</v>
      </c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1:17" ht="15.75" customHeight="1">
      <c r="A170" s="23"/>
      <c r="B170" s="23"/>
      <c r="C170" s="24">
        <v>422</v>
      </c>
      <c r="D170" s="2" t="s">
        <v>75</v>
      </c>
      <c r="E170" s="21">
        <v>1062900</v>
      </c>
      <c r="F170" s="21">
        <v>851960</v>
      </c>
      <c r="G170" s="21">
        <v>0</v>
      </c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1:17" ht="15.75" customHeight="1">
      <c r="A171" s="23"/>
      <c r="B171" s="23"/>
      <c r="C171" s="24">
        <v>426</v>
      </c>
      <c r="D171" s="2" t="s">
        <v>79</v>
      </c>
      <c r="E171" s="21">
        <v>0</v>
      </c>
      <c r="F171" s="21">
        <v>93750</v>
      </c>
      <c r="G171" s="21">
        <v>0</v>
      </c>
      <c r="H171" s="47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1:17" ht="16.5" customHeight="1">
      <c r="A172" s="23"/>
      <c r="B172" s="34" t="s">
        <v>5</v>
      </c>
      <c r="C172" s="35" t="s">
        <v>13</v>
      </c>
      <c r="D172" s="34"/>
      <c r="E172" s="55">
        <f>SUM(E173:E177)</f>
        <v>11203430</v>
      </c>
      <c r="F172" s="55">
        <f>SUM(F173:F177)</f>
        <v>10824080</v>
      </c>
      <c r="G172" s="55">
        <f>SUM(G173:G177)</f>
        <v>0</v>
      </c>
      <c r="H172" s="47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1:17" ht="15.75" customHeight="1">
      <c r="A173" s="23"/>
      <c r="B173" s="23"/>
      <c r="C173" s="24">
        <v>311</v>
      </c>
      <c r="D173" s="2" t="s">
        <v>70</v>
      </c>
      <c r="E173" s="21">
        <v>510000</v>
      </c>
      <c r="F173" s="21">
        <v>174600</v>
      </c>
      <c r="G173" s="21">
        <v>0</v>
      </c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1:17" ht="15.75" customHeight="1">
      <c r="A174" s="23"/>
      <c r="B174" s="23"/>
      <c r="C174" s="24">
        <v>313</v>
      </c>
      <c r="D174" s="2" t="s">
        <v>71</v>
      </c>
      <c r="E174" s="21">
        <v>84150</v>
      </c>
      <c r="F174" s="21">
        <v>28800</v>
      </c>
      <c r="G174" s="21">
        <v>0</v>
      </c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1:17" ht="15.75" customHeight="1">
      <c r="A175" s="23"/>
      <c r="B175" s="23"/>
      <c r="C175" s="24">
        <v>323</v>
      </c>
      <c r="D175" s="2" t="s">
        <v>73</v>
      </c>
      <c r="E175" s="21">
        <v>4586180</v>
      </c>
      <c r="F175" s="21">
        <v>5261680</v>
      </c>
      <c r="G175" s="21">
        <v>0</v>
      </c>
      <c r="H175" s="17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1:17" ht="15.75" customHeight="1">
      <c r="A176" s="23"/>
      <c r="B176" s="23"/>
      <c r="C176" s="24">
        <v>422</v>
      </c>
      <c r="D176" s="2" t="s">
        <v>75</v>
      </c>
      <c r="E176" s="21">
        <v>6023100</v>
      </c>
      <c r="F176" s="21">
        <v>4827750</v>
      </c>
      <c r="G176" s="21">
        <v>0</v>
      </c>
      <c r="H176" s="17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1:17" ht="15.75" customHeight="1">
      <c r="A177" s="23"/>
      <c r="B177" s="23"/>
      <c r="C177" s="24">
        <v>426</v>
      </c>
      <c r="D177" s="2" t="s">
        <v>79</v>
      </c>
      <c r="E177" s="21">
        <v>0</v>
      </c>
      <c r="F177" s="21">
        <v>531250</v>
      </c>
      <c r="G177" s="21">
        <v>0</v>
      </c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1:17" ht="32.25" customHeight="1">
      <c r="A178" s="5" t="s">
        <v>67</v>
      </c>
      <c r="B178" s="58" t="s">
        <v>45</v>
      </c>
      <c r="C178" s="60"/>
      <c r="D178" s="60"/>
      <c r="E178" s="60"/>
      <c r="F178" s="60"/>
      <c r="G178" s="60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1:17" ht="16.5" customHeight="1">
      <c r="A179" s="3"/>
      <c r="B179" s="4" t="s">
        <v>3</v>
      </c>
      <c r="C179" s="11" t="s">
        <v>10</v>
      </c>
      <c r="D179" s="4"/>
      <c r="E179" s="33">
        <f>SUM(E180:E187)</f>
        <v>25235800</v>
      </c>
      <c r="F179" s="33">
        <f>SUM(F180:F187)</f>
        <v>9553500</v>
      </c>
      <c r="G179" s="33">
        <f>SUM(G180:G187)</f>
        <v>0</v>
      </c>
      <c r="H179" s="47"/>
      <c r="I179" s="47"/>
      <c r="J179" s="15"/>
      <c r="K179" s="15"/>
      <c r="L179" s="15"/>
      <c r="M179" s="15"/>
      <c r="N179" s="15"/>
      <c r="O179" s="15"/>
      <c r="P179" s="15"/>
      <c r="Q179" s="15"/>
    </row>
    <row r="180" spans="1:17" ht="15.75" customHeight="1">
      <c r="A180" s="8"/>
      <c r="B180" s="8"/>
      <c r="C180" s="10">
        <v>311</v>
      </c>
      <c r="D180" s="2" t="s">
        <v>70</v>
      </c>
      <c r="E180" s="16">
        <v>162000</v>
      </c>
      <c r="F180" s="16">
        <v>81000</v>
      </c>
      <c r="G180" s="16">
        <v>0</v>
      </c>
      <c r="H180" s="47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1:17" ht="15.75" customHeight="1">
      <c r="A181" s="8"/>
      <c r="B181" s="8"/>
      <c r="C181" s="10">
        <v>313</v>
      </c>
      <c r="D181" s="2" t="s">
        <v>71</v>
      </c>
      <c r="E181" s="16">
        <v>27000</v>
      </c>
      <c r="F181" s="16">
        <v>13500</v>
      </c>
      <c r="G181" s="16">
        <v>0</v>
      </c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1:17" ht="15.75" customHeight="1">
      <c r="A182" s="8"/>
      <c r="B182" s="8"/>
      <c r="C182" s="10">
        <v>321</v>
      </c>
      <c r="D182" s="2" t="s">
        <v>76</v>
      </c>
      <c r="E182" s="16">
        <v>30000</v>
      </c>
      <c r="F182" s="16">
        <v>22500</v>
      </c>
      <c r="G182" s="16">
        <v>0</v>
      </c>
      <c r="H182" s="47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1:17" ht="15.75" customHeight="1">
      <c r="A183" s="8"/>
      <c r="B183" s="8"/>
      <c r="C183" s="10">
        <v>322</v>
      </c>
      <c r="D183" s="2" t="s">
        <v>72</v>
      </c>
      <c r="E183" s="16">
        <v>7500</v>
      </c>
      <c r="F183" s="16">
        <v>6000</v>
      </c>
      <c r="G183" s="16">
        <v>0</v>
      </c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1:17" ht="15.75" customHeight="1">
      <c r="A184" s="8"/>
      <c r="B184" s="8"/>
      <c r="C184" s="10">
        <v>323</v>
      </c>
      <c r="D184" s="2" t="s">
        <v>73</v>
      </c>
      <c r="E184" s="16">
        <v>1753500</v>
      </c>
      <c r="F184" s="16">
        <v>740500</v>
      </c>
      <c r="G184" s="16">
        <v>0</v>
      </c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1:17" ht="15.75" customHeight="1">
      <c r="A185" s="8"/>
      <c r="B185" s="8"/>
      <c r="C185" s="10">
        <v>421</v>
      </c>
      <c r="D185" s="2" t="s">
        <v>78</v>
      </c>
      <c r="E185" s="16">
        <v>11130000</v>
      </c>
      <c r="F185" s="16">
        <v>5800000</v>
      </c>
      <c r="G185" s="21">
        <v>0</v>
      </c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1:17" ht="15.75" customHeight="1">
      <c r="A186" s="8"/>
      <c r="B186" s="8"/>
      <c r="C186" s="10">
        <v>422</v>
      </c>
      <c r="D186" s="2" t="s">
        <v>75</v>
      </c>
      <c r="E186" s="16">
        <v>11357000</v>
      </c>
      <c r="F186" s="16">
        <v>2890000</v>
      </c>
      <c r="G186" s="21">
        <v>0</v>
      </c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1:17" ht="15.75" customHeight="1">
      <c r="A187" s="8"/>
      <c r="B187" s="8"/>
      <c r="C187" s="10">
        <v>426</v>
      </c>
      <c r="D187" s="2" t="s">
        <v>79</v>
      </c>
      <c r="E187" s="16">
        <v>768800</v>
      </c>
      <c r="F187" s="16">
        <v>0</v>
      </c>
      <c r="G187" s="16">
        <v>0</v>
      </c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1:17" ht="16.5" customHeight="1">
      <c r="A188" s="3"/>
      <c r="B188" s="4" t="s">
        <v>5</v>
      </c>
      <c r="C188" s="11" t="s">
        <v>13</v>
      </c>
      <c r="D188" s="4"/>
      <c r="E188" s="48">
        <f>SUM(E189:E196)</f>
        <v>112680990</v>
      </c>
      <c r="F188" s="48">
        <f>SUM(F189:F196)</f>
        <v>84460510</v>
      </c>
      <c r="G188" s="48">
        <f>SUM(G189:G196)</f>
        <v>0</v>
      </c>
      <c r="H188" s="47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1:17" ht="15.75" customHeight="1">
      <c r="A189" s="8"/>
      <c r="B189" s="8"/>
      <c r="C189" s="10">
        <v>311</v>
      </c>
      <c r="D189" s="2" t="s">
        <v>70</v>
      </c>
      <c r="E189" s="16">
        <v>918000</v>
      </c>
      <c r="F189" s="16">
        <v>459000</v>
      </c>
      <c r="G189" s="16">
        <v>0</v>
      </c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1:17" ht="15.75" customHeight="1">
      <c r="A190" s="8"/>
      <c r="B190" s="8"/>
      <c r="C190" s="10">
        <v>313</v>
      </c>
      <c r="D190" s="2" t="s">
        <v>71</v>
      </c>
      <c r="E190" s="16">
        <v>153000</v>
      </c>
      <c r="F190" s="16">
        <v>76500</v>
      </c>
      <c r="G190" s="16">
        <v>0</v>
      </c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1:17" ht="15.75" customHeight="1">
      <c r="A191" s="8"/>
      <c r="B191" s="8"/>
      <c r="C191" s="10">
        <v>321</v>
      </c>
      <c r="D191" s="2" t="s">
        <v>76</v>
      </c>
      <c r="E191" s="16">
        <v>170000</v>
      </c>
      <c r="F191" s="16">
        <v>127500</v>
      </c>
      <c r="G191" s="16">
        <v>0</v>
      </c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1:17" ht="15.75" customHeight="1">
      <c r="A192" s="8"/>
      <c r="B192" s="8"/>
      <c r="C192" s="10">
        <v>322</v>
      </c>
      <c r="D192" s="2" t="s">
        <v>72</v>
      </c>
      <c r="E192" s="16">
        <v>42500</v>
      </c>
      <c r="F192" s="16">
        <v>34000</v>
      </c>
      <c r="G192" s="16">
        <v>0</v>
      </c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1:17" ht="15.75" customHeight="1">
      <c r="A193" s="8"/>
      <c r="B193" s="8"/>
      <c r="C193" s="10">
        <v>323</v>
      </c>
      <c r="D193" s="2" t="s">
        <v>73</v>
      </c>
      <c r="E193" s="16">
        <v>9936500</v>
      </c>
      <c r="F193" s="16">
        <v>4196500</v>
      </c>
      <c r="G193" s="16">
        <v>0</v>
      </c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1:17" ht="15.75" customHeight="1">
      <c r="A194" s="8"/>
      <c r="B194" s="8"/>
      <c r="C194" s="10">
        <v>421</v>
      </c>
      <c r="D194" s="2" t="s">
        <v>78</v>
      </c>
      <c r="E194" s="16">
        <v>43070000</v>
      </c>
      <c r="F194" s="16">
        <v>52867000</v>
      </c>
      <c r="G194" s="21">
        <v>0</v>
      </c>
      <c r="H194" s="17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1:17" ht="15.75" customHeight="1">
      <c r="A195" s="8"/>
      <c r="B195" s="8"/>
      <c r="C195" s="10">
        <v>422</v>
      </c>
      <c r="D195" s="2" t="s">
        <v>75</v>
      </c>
      <c r="E195" s="16">
        <v>54033990</v>
      </c>
      <c r="F195" s="16">
        <v>26700010</v>
      </c>
      <c r="G195" s="21">
        <v>0</v>
      </c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1:17" ht="15.75" customHeight="1">
      <c r="A196" s="8"/>
      <c r="B196" s="8"/>
      <c r="C196" s="10">
        <v>426</v>
      </c>
      <c r="D196" s="2" t="s">
        <v>79</v>
      </c>
      <c r="E196" s="16">
        <v>4357000</v>
      </c>
      <c r="F196" s="16">
        <v>0</v>
      </c>
      <c r="G196" s="21">
        <v>0</v>
      </c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1:17" ht="18" customHeight="1">
      <c r="A197" s="5" t="s">
        <v>68</v>
      </c>
      <c r="B197" s="62" t="s">
        <v>39</v>
      </c>
      <c r="C197" s="62"/>
      <c r="D197" s="62"/>
      <c r="E197" s="62"/>
      <c r="F197" s="62"/>
      <c r="G197" s="62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1:17" ht="16.5" customHeight="1">
      <c r="A198" s="3"/>
      <c r="B198" s="4" t="s">
        <v>3</v>
      </c>
      <c r="C198" s="11" t="s">
        <v>10</v>
      </c>
      <c r="D198" s="4"/>
      <c r="E198" s="33">
        <f>SUM(E199:E201)</f>
        <v>76800</v>
      </c>
      <c r="F198" s="33">
        <f>SUM(F199:F201)</f>
        <v>76800</v>
      </c>
      <c r="G198" s="33">
        <f>SUM(G199:G200)</f>
        <v>0</v>
      </c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1:17" ht="15.75" customHeight="1">
      <c r="A199" s="8"/>
      <c r="B199" s="8"/>
      <c r="C199" s="10">
        <v>321</v>
      </c>
      <c r="D199" s="2" t="s">
        <v>76</v>
      </c>
      <c r="E199" s="18">
        <v>37300</v>
      </c>
      <c r="F199" s="18">
        <v>37300</v>
      </c>
      <c r="G199" s="16">
        <v>0</v>
      </c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1:17" ht="15.75" customHeight="1">
      <c r="A200" s="8"/>
      <c r="B200" s="8"/>
      <c r="C200" s="10">
        <v>323</v>
      </c>
      <c r="D200" s="2" t="s">
        <v>73</v>
      </c>
      <c r="E200" s="18">
        <v>36500</v>
      </c>
      <c r="F200" s="18">
        <v>36500</v>
      </c>
      <c r="G200" s="16">
        <v>0</v>
      </c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1:17" ht="15.75" customHeight="1">
      <c r="A201" s="8"/>
      <c r="B201" s="8"/>
      <c r="C201" s="10">
        <v>329</v>
      </c>
      <c r="D201" s="2" t="s">
        <v>12</v>
      </c>
      <c r="E201" s="18">
        <v>3000</v>
      </c>
      <c r="F201" s="18">
        <v>3000</v>
      </c>
      <c r="G201" s="16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1:17" ht="18" customHeight="1">
      <c r="A202" s="5" t="s">
        <v>69</v>
      </c>
      <c r="B202" s="61" t="s">
        <v>46</v>
      </c>
      <c r="C202" s="59"/>
      <c r="D202" s="59"/>
      <c r="E202" s="59"/>
      <c r="F202" s="59"/>
      <c r="G202" s="59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1:17" ht="16.5" customHeight="1">
      <c r="A203" s="3"/>
      <c r="B203" s="4" t="s">
        <v>4</v>
      </c>
      <c r="C203" s="11" t="s">
        <v>16</v>
      </c>
      <c r="D203" s="4"/>
      <c r="E203" s="33">
        <f>SUM(E204:E208)</f>
        <v>135500</v>
      </c>
      <c r="F203" s="33">
        <f>SUM(F204:F208)</f>
        <v>0</v>
      </c>
      <c r="G203" s="33">
        <f>SUM(G204:G208)</f>
        <v>0</v>
      </c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1:17" ht="15.75" customHeight="1">
      <c r="A204" s="8"/>
      <c r="B204" s="8"/>
      <c r="C204" s="10">
        <v>311</v>
      </c>
      <c r="D204" s="2" t="s">
        <v>70</v>
      </c>
      <c r="E204" s="18">
        <v>66000</v>
      </c>
      <c r="F204" s="18">
        <v>0</v>
      </c>
      <c r="G204" s="16">
        <v>0</v>
      </c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1:17" ht="15.75" customHeight="1">
      <c r="A205" s="8"/>
      <c r="B205" s="8"/>
      <c r="C205" s="10">
        <v>313</v>
      </c>
      <c r="D205" s="2" t="s">
        <v>71</v>
      </c>
      <c r="E205" s="18">
        <v>11000</v>
      </c>
      <c r="F205" s="18">
        <v>0</v>
      </c>
      <c r="G205" s="16">
        <v>0</v>
      </c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1:17" ht="15.75" customHeight="1">
      <c r="A206" s="8"/>
      <c r="B206" s="8"/>
      <c r="C206" s="10">
        <v>321</v>
      </c>
      <c r="D206" s="2" t="s">
        <v>76</v>
      </c>
      <c r="E206" s="18">
        <v>22500</v>
      </c>
      <c r="F206" s="18">
        <v>0</v>
      </c>
      <c r="G206" s="16">
        <v>0</v>
      </c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1:17" ht="15.75" customHeight="1">
      <c r="A207" s="8"/>
      <c r="B207" s="8"/>
      <c r="C207" s="10">
        <v>323</v>
      </c>
      <c r="D207" s="2" t="s">
        <v>73</v>
      </c>
      <c r="E207" s="18">
        <v>33000</v>
      </c>
      <c r="F207" s="18">
        <v>0</v>
      </c>
      <c r="G207" s="16">
        <v>0</v>
      </c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1:17" ht="15.75" customHeight="1">
      <c r="A208" s="8"/>
      <c r="B208" s="8"/>
      <c r="C208" s="10">
        <v>329</v>
      </c>
      <c r="D208" s="2" t="s">
        <v>12</v>
      </c>
      <c r="E208" s="18">
        <v>3000</v>
      </c>
      <c r="F208" s="18">
        <v>0</v>
      </c>
      <c r="G208" s="16">
        <v>0</v>
      </c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1:17" ht="15.75" customHeight="1">
      <c r="A209" s="13" t="s">
        <v>47</v>
      </c>
      <c r="B209" s="62" t="s">
        <v>48</v>
      </c>
      <c r="C209" s="62"/>
      <c r="D209" s="62"/>
      <c r="E209" s="62"/>
      <c r="F209" s="62"/>
      <c r="G209" s="62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1:17" ht="15.75" customHeight="1">
      <c r="A210" s="8"/>
      <c r="B210" s="11">
        <v>52</v>
      </c>
      <c r="C210" s="11" t="s">
        <v>10</v>
      </c>
      <c r="D210" s="4"/>
      <c r="E210" s="33">
        <f>SUM(E211:E213)</f>
        <v>35000</v>
      </c>
      <c r="F210" s="33">
        <f>SUM(F211:F213)</f>
        <v>600000</v>
      </c>
      <c r="G210" s="33">
        <f>SUM(G211:G213)</f>
        <v>600000</v>
      </c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1:17" ht="15.75" customHeight="1">
      <c r="A211" s="8"/>
      <c r="B211" s="8"/>
      <c r="C211" s="10">
        <v>321</v>
      </c>
      <c r="D211" s="2" t="s">
        <v>76</v>
      </c>
      <c r="E211" s="16">
        <v>15000</v>
      </c>
      <c r="F211" s="16">
        <v>170000</v>
      </c>
      <c r="G211" s="16">
        <v>170000</v>
      </c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1:17" ht="15.75" customHeight="1">
      <c r="A212" s="8"/>
      <c r="B212" s="8"/>
      <c r="C212" s="10">
        <v>323</v>
      </c>
      <c r="D212" s="2" t="s">
        <v>73</v>
      </c>
      <c r="E212" s="16">
        <v>20000</v>
      </c>
      <c r="F212" s="16">
        <v>400000</v>
      </c>
      <c r="G212" s="16">
        <v>400000</v>
      </c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1:17" ht="15.75" customHeight="1">
      <c r="A213" s="8"/>
      <c r="B213" s="8"/>
      <c r="C213" s="10">
        <v>422</v>
      </c>
      <c r="D213" s="2" t="s">
        <v>75</v>
      </c>
      <c r="E213" s="16">
        <v>0</v>
      </c>
      <c r="F213" s="16">
        <v>30000</v>
      </c>
      <c r="G213" s="16">
        <v>30000</v>
      </c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1:17" ht="15.75" customHeight="1">
      <c r="A214" s="5" t="s">
        <v>49</v>
      </c>
      <c r="B214" s="62" t="s">
        <v>83</v>
      </c>
      <c r="C214" s="62"/>
      <c r="D214" s="62"/>
      <c r="E214" s="62"/>
      <c r="F214" s="62"/>
      <c r="G214" s="62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1:17" ht="15.75" customHeight="1">
      <c r="A215" s="8"/>
      <c r="B215" s="11">
        <v>52</v>
      </c>
      <c r="C215" s="11" t="s">
        <v>10</v>
      </c>
      <c r="D215" s="4"/>
      <c r="E215" s="48">
        <f>SUM(E216:E219)</f>
        <v>6900</v>
      </c>
      <c r="F215" s="48">
        <f>SUM(F216:F219)</f>
        <v>0</v>
      </c>
      <c r="G215" s="48">
        <f>SUM(G216:G219)</f>
        <v>0</v>
      </c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1:17" ht="15.75" customHeight="1">
      <c r="A216" s="8"/>
      <c r="B216" s="8"/>
      <c r="C216" s="10">
        <v>311</v>
      </c>
      <c r="D216" s="2" t="s">
        <v>70</v>
      </c>
      <c r="E216" s="16">
        <v>0</v>
      </c>
      <c r="F216" s="16">
        <v>0</v>
      </c>
      <c r="G216" s="16">
        <v>0</v>
      </c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1:17" ht="15.75" customHeight="1">
      <c r="A217" s="8"/>
      <c r="B217" s="8"/>
      <c r="C217" s="10">
        <v>313</v>
      </c>
      <c r="D217" s="2" t="s">
        <v>71</v>
      </c>
      <c r="E217" s="16">
        <v>0</v>
      </c>
      <c r="F217" s="16">
        <v>0</v>
      </c>
      <c r="G217" s="16">
        <v>0</v>
      </c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1:17" ht="15.75" customHeight="1">
      <c r="A218" s="8"/>
      <c r="B218" s="8"/>
      <c r="C218" s="10">
        <v>321</v>
      </c>
      <c r="D218" s="2" t="s">
        <v>76</v>
      </c>
      <c r="E218" s="18">
        <v>6300</v>
      </c>
      <c r="F218" s="18">
        <v>0</v>
      </c>
      <c r="G218" s="16">
        <v>0</v>
      </c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1:17" ht="15.75" customHeight="1">
      <c r="A219" s="8"/>
      <c r="B219" s="8"/>
      <c r="C219" s="10">
        <v>323</v>
      </c>
      <c r="D219" s="2" t="s">
        <v>73</v>
      </c>
      <c r="E219" s="18">
        <v>600</v>
      </c>
      <c r="F219" s="18">
        <v>0</v>
      </c>
      <c r="G219" s="16">
        <v>0</v>
      </c>
      <c r="H219" s="47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1:17" ht="15.75" customHeight="1">
      <c r="A220" s="8">
        <v>6540</v>
      </c>
      <c r="B220" s="35">
        <v>563</v>
      </c>
      <c r="C220" s="11" t="s">
        <v>13</v>
      </c>
      <c r="D220" s="4"/>
      <c r="E220" s="33">
        <f>SUM(E221:E224)</f>
        <v>39000</v>
      </c>
      <c r="F220" s="33">
        <f>SUM(F221:F224)</f>
        <v>0</v>
      </c>
      <c r="G220" s="33">
        <f>SUM(G221:G224)</f>
        <v>0</v>
      </c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1:17" ht="15.75" customHeight="1">
      <c r="A221" s="8"/>
      <c r="B221" s="8"/>
      <c r="C221" s="10">
        <v>311</v>
      </c>
      <c r="D221" s="2" t="s">
        <v>70</v>
      </c>
      <c r="E221" s="18">
        <v>0</v>
      </c>
      <c r="F221" s="18">
        <v>0</v>
      </c>
      <c r="G221" s="16">
        <v>0</v>
      </c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1:17" ht="15.75" customHeight="1">
      <c r="A222" s="8"/>
      <c r="B222" s="8"/>
      <c r="C222" s="10">
        <v>313</v>
      </c>
      <c r="D222" s="2" t="s">
        <v>71</v>
      </c>
      <c r="E222" s="18">
        <v>0</v>
      </c>
      <c r="F222" s="18">
        <v>0</v>
      </c>
      <c r="G222" s="16">
        <v>0</v>
      </c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1:17" ht="15.75" customHeight="1">
      <c r="A223" s="8"/>
      <c r="B223" s="8"/>
      <c r="C223" s="10">
        <v>321</v>
      </c>
      <c r="D223" s="2" t="s">
        <v>76</v>
      </c>
      <c r="E223" s="18">
        <v>35700</v>
      </c>
      <c r="F223" s="18">
        <v>0</v>
      </c>
      <c r="G223" s="16">
        <v>0</v>
      </c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1:17" ht="15.75" customHeight="1">
      <c r="A224" s="8"/>
      <c r="B224" s="8"/>
      <c r="C224" s="10">
        <v>323</v>
      </c>
      <c r="D224" s="2" t="s">
        <v>9</v>
      </c>
      <c r="E224" s="18">
        <v>3300</v>
      </c>
      <c r="F224" s="18">
        <v>0</v>
      </c>
      <c r="G224" s="16">
        <v>0</v>
      </c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1:17" ht="19.5" customHeight="1">
      <c r="A225" s="9" t="s">
        <v>20</v>
      </c>
      <c r="B225" s="9"/>
      <c r="C225" s="9"/>
      <c r="D225" s="9"/>
      <c r="E225" s="20">
        <f>E6+E26+E36+E41+E48+E63+E69+E81+E90+E116+E130+E138</f>
        <v>104022000</v>
      </c>
      <c r="F225" s="20">
        <f>F6+F26+F36+F41+F48+F63+F69+F81+F90+F116+F130+F138</f>
        <v>105963610</v>
      </c>
      <c r="G225" s="20">
        <f>G6+G26+G36+G41+G48+G63+G69+G81+G90+G116+G130+G138</f>
        <v>105929000</v>
      </c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1:17" ht="19.5" customHeight="1">
      <c r="A226" s="9" t="s">
        <v>21</v>
      </c>
      <c r="B226" s="9"/>
      <c r="C226" s="9"/>
      <c r="D226" s="9"/>
      <c r="E226" s="20">
        <f>E166</f>
        <v>1977080</v>
      </c>
      <c r="F226" s="20">
        <f>F166</f>
        <v>1910140</v>
      </c>
      <c r="G226" s="20">
        <f>G166</f>
        <v>0</v>
      </c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1:17" ht="19.5" customHeight="1">
      <c r="A227" s="9" t="s">
        <v>22</v>
      </c>
      <c r="B227" s="9"/>
      <c r="C227" s="9"/>
      <c r="D227" s="9"/>
      <c r="E227" s="20">
        <f>E17+E30+E38+E45+E54+E66+E72+E96+E121+E127+E143</f>
        <v>14531390</v>
      </c>
      <c r="F227" s="20">
        <f>F17+F30+F38+F45+F54+F66+F72+F96+F121+F127+F143+F135</f>
        <v>14915000</v>
      </c>
      <c r="G227" s="20">
        <f>G17+G30+G38+G45+G54+G66+G72+G96+G121+G127+G143+G135</f>
        <v>13060000</v>
      </c>
      <c r="H227" s="47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1:17" ht="19.5" customHeight="1">
      <c r="A228" s="9" t="s">
        <v>23</v>
      </c>
      <c r="B228" s="9"/>
      <c r="C228" s="9"/>
      <c r="D228" s="9"/>
      <c r="E228" s="20">
        <f>E56+E77+E85+E101+E109+E147+E179+E198+E210+E215</f>
        <v>37611125</v>
      </c>
      <c r="F228" s="20">
        <f>F56+F77+F85+F101+F109+F147+F179+F198+F210+F215</f>
        <v>15843300</v>
      </c>
      <c r="G228" s="20">
        <f>G56+G77+G85+G101+G109+G147+G179+G198+G210+G215</f>
        <v>5573000</v>
      </c>
      <c r="H228" s="47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1:17" ht="19.5" customHeight="1">
      <c r="A229" s="9" t="s">
        <v>24</v>
      </c>
      <c r="B229" s="9"/>
      <c r="C229" s="9"/>
      <c r="D229" s="9"/>
      <c r="E229" s="20">
        <f>E156+E172+E188+E220</f>
        <v>150000000</v>
      </c>
      <c r="F229" s="20">
        <f>F156+F172+F188+F220</f>
        <v>95284590</v>
      </c>
      <c r="G229" s="20">
        <f>G156+G172+G188+G220</f>
        <v>0</v>
      </c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1:17" ht="19.5" customHeight="1">
      <c r="A230" s="9" t="s">
        <v>25</v>
      </c>
      <c r="B230" s="9"/>
      <c r="C230" s="9"/>
      <c r="D230" s="9"/>
      <c r="E230" s="20">
        <f>E203</f>
        <v>135500</v>
      </c>
      <c r="F230" s="20">
        <f>F203</f>
        <v>0</v>
      </c>
      <c r="G230" s="20">
        <f>G203</f>
        <v>0</v>
      </c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1:17" ht="21" customHeight="1">
      <c r="A231" s="39"/>
      <c r="B231" s="39"/>
      <c r="C231" s="40"/>
      <c r="D231" s="41"/>
      <c r="E231" s="42"/>
      <c r="F231" s="42"/>
      <c r="G231" s="43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1:17" ht="15">
      <c r="A232" s="44"/>
      <c r="B232" s="44"/>
      <c r="C232" s="12"/>
      <c r="D232" s="14"/>
      <c r="E232" s="19"/>
      <c r="F232" s="19"/>
      <c r="G232" s="17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1:17" ht="15">
      <c r="A233" s="44"/>
      <c r="B233" s="44"/>
      <c r="C233" s="12"/>
      <c r="D233" s="14"/>
      <c r="E233" s="19"/>
      <c r="F233" s="19"/>
      <c r="G233" s="19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1:17" ht="15">
      <c r="A234" s="44"/>
      <c r="B234" s="44"/>
      <c r="C234" s="12"/>
      <c r="D234" s="14"/>
      <c r="E234" s="19"/>
      <c r="F234" s="19"/>
      <c r="G234" s="17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1:17" ht="15">
      <c r="A235" s="44"/>
      <c r="B235" s="44"/>
      <c r="C235" s="12"/>
      <c r="D235" s="14"/>
      <c r="E235" s="19"/>
      <c r="F235" s="19"/>
      <c r="G235" s="17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1:17" ht="15">
      <c r="A236" s="44"/>
      <c r="B236" s="44"/>
      <c r="C236" s="12"/>
      <c r="D236" s="14"/>
      <c r="E236" s="19"/>
      <c r="F236" s="19"/>
      <c r="G236" s="17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1:17" ht="15">
      <c r="A237" s="44"/>
      <c r="B237" s="44"/>
      <c r="C237" s="12"/>
      <c r="D237" s="14"/>
      <c r="E237" s="19"/>
      <c r="F237" s="19"/>
      <c r="G237" s="17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1:7" ht="15">
      <c r="A238" s="44"/>
      <c r="B238" s="44"/>
      <c r="C238" s="12"/>
      <c r="D238" s="14"/>
      <c r="E238" s="19"/>
      <c r="F238" s="19"/>
      <c r="G238" s="17"/>
    </row>
    <row r="239" spans="1:7" ht="15">
      <c r="A239" s="45"/>
      <c r="B239" s="44"/>
      <c r="C239" s="12"/>
      <c r="D239" s="14"/>
      <c r="E239" s="19"/>
      <c r="F239" s="19"/>
      <c r="G239" s="17"/>
    </row>
    <row r="240" spans="1:7" ht="15">
      <c r="A240" s="15"/>
      <c r="B240" s="15"/>
      <c r="C240" s="46"/>
      <c r="D240" s="15"/>
      <c r="E240" s="47"/>
      <c r="F240" s="47"/>
      <c r="G240" s="15"/>
    </row>
  </sheetData>
  <sheetProtection/>
  <mergeCells count="22">
    <mergeCell ref="B40:G40"/>
    <mergeCell ref="B35:G35"/>
    <mergeCell ref="B25:G25"/>
    <mergeCell ref="B5:G5"/>
    <mergeCell ref="B108:G108"/>
    <mergeCell ref="B100:G100"/>
    <mergeCell ref="B89:G89"/>
    <mergeCell ref="B80:G80"/>
    <mergeCell ref="B68:G68"/>
    <mergeCell ref="B62:G62"/>
    <mergeCell ref="B115:G115"/>
    <mergeCell ref="B209:G209"/>
    <mergeCell ref="B214:G214"/>
    <mergeCell ref="B197:G197"/>
    <mergeCell ref="B165:G165"/>
    <mergeCell ref="B47:G47"/>
    <mergeCell ref="B146:G146"/>
    <mergeCell ref="B178:G178"/>
    <mergeCell ref="B202:G202"/>
    <mergeCell ref="B137:G137"/>
    <mergeCell ref="B129:G129"/>
    <mergeCell ref="B126:G126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DHMZ</dc:creator>
  <cp:keywords/>
  <dc:description/>
  <cp:lastModifiedBy>Renata Šilec</cp:lastModifiedBy>
  <cp:lastPrinted>2020-12-02T10:57:28Z</cp:lastPrinted>
  <dcterms:created xsi:type="dcterms:W3CDTF">2014-09-10T12:00:17Z</dcterms:created>
  <dcterms:modified xsi:type="dcterms:W3CDTF">2022-10-03T13:04:37Z</dcterms:modified>
  <cp:category/>
  <cp:version/>
  <cp:contentType/>
  <cp:contentStatus/>
</cp:coreProperties>
</file>