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firstSheet="1" activeTab="1"/>
  </bookViews>
  <sheets>
    <sheet name="BExRepositorySheet" sheetId="1" state="veryHidden" r:id="rId1"/>
    <sheet name="NN Opći dio" sheetId="2" r:id="rId2"/>
    <sheet name="BW upit" sheetId="3" state="hidden" r:id="rId3"/>
    <sheet name="Tekst varijable" sheetId="4" state="hidden" r:id="rId4"/>
  </sheets>
  <externalReferences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<sst xmlns="http://schemas.openxmlformats.org/spreadsheetml/2006/main" count="45" uniqueCount="40">
  <si>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</si>
  <si>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</si>
  <si>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</si>
  <si>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</si>
  <si>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</si>
  <si>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</si>
  <si>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</si>
  <si>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</si>
  <si>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</si>
  <si>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</si>
  <si>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</si>
  <si>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</si>
  <si>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</si>
  <si>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</si>
  <si>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</si>
  <si>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</si>
  <si>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</si>
  <si>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</si>
  <si>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</si>
  <si>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 poslovanja (6)</t>
  </si>
  <si>
    <t>Prihod od prodaje nefinancijske imovine (7)</t>
  </si>
  <si>
    <t>Prihodi</t>
  </si>
  <si>
    <t>Rashodi poslovanja (3)</t>
  </si>
  <si>
    <t>Rashodi za nabavu nefinancijske imovine (4)</t>
  </si>
  <si>
    <t>Rashodi</t>
  </si>
  <si>
    <t>Razlika - Višak / Manjak</t>
  </si>
  <si>
    <t>Primici od financijske imovine i zaduživanja (8)</t>
  </si>
  <si>
    <t>Izdaci za financijsku imovinu i otplate zajmova (5)</t>
  </si>
  <si>
    <t>Neto financiranje</t>
  </si>
  <si>
    <t>Višak/Manjak + Neto financiranje</t>
  </si>
  <si>
    <t>Izvršenje
2021. 
(PLG G-2)</t>
  </si>
  <si>
    <t>Plan 
2022. 
(TP G-1)</t>
  </si>
  <si>
    <t>Proračun za 
2023. 
(PP G)</t>
  </si>
  <si>
    <t>Projekcija proračuna za 
2024. 
(PP G+1)</t>
  </si>
  <si>
    <t>Projekcija proračuna za 
2025. 
(PP G+2)</t>
  </si>
  <si>
    <t>EUR</t>
  </si>
  <si>
    <t xml:space="preserve">A. SAŽETAK RAČUNA PRIHODA I RASHODA </t>
  </si>
  <si>
    <t>B. SAŽETAK RAČUNA FINANCIRANJA</t>
  </si>
  <si>
    <t>Državni hidrometeorološki zavod</t>
  </si>
  <si>
    <t>07720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</si>
</sst>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b/>
      <sz val="11"/>
      <color indexed="63"/>
      <name val="Minion Pr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20" fillId="41" borderId="7" applyNumberFormat="0" applyAlignment="0" applyProtection="0"/>
    <xf numFmtId="0" fontId="20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9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1" fillId="0" borderId="0" xfId="128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30" fillId="0" borderId="0" xfId="128" applyFont="1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31" fillId="0" borderId="0" xfId="128" applyFont="1" applyAlignment="1">
      <alignment vertical="center"/>
      <protection/>
    </xf>
    <xf numFmtId="0" fontId="32" fillId="0" borderId="0" xfId="128" applyFont="1" applyAlignment="1">
      <alignment vertical="center"/>
      <protection/>
    </xf>
    <xf numFmtId="0" fontId="30" fillId="0" borderId="0" xfId="128" applyFont="1" applyAlignment="1">
      <alignment horizontal="left" vertical="center"/>
      <protection/>
    </xf>
    <xf numFmtId="0" fontId="33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4" fontId="26" fillId="0" borderId="0" xfId="128" applyNumberFormat="1" applyFont="1" applyAlignment="1">
      <alignment horizontal="justify" vertical="center"/>
      <protection/>
    </xf>
    <xf numFmtId="0" fontId="34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0" fontId="35" fillId="0" borderId="0" xfId="128" applyFont="1" applyAlignment="1">
      <alignment horizontal="center" vertical="center"/>
      <protection/>
    </xf>
    <xf numFmtId="0" fontId="36" fillId="0" borderId="0" xfId="128" applyFont="1" applyAlignment="1">
      <alignment vertical="center"/>
      <protection/>
    </xf>
    <xf numFmtId="180" fontId="26" fillId="0" borderId="0" xfId="128" applyNumberFormat="1" applyFont="1" applyAlignment="1">
      <alignment horizontal="center" vertical="center"/>
      <protection/>
    </xf>
    <xf numFmtId="0" fontId="37" fillId="0" borderId="0" xfId="128" applyFont="1" applyAlignment="1">
      <alignment vertical="center"/>
      <protection/>
    </xf>
    <xf numFmtId="180" fontId="37" fillId="0" borderId="0" xfId="128" applyNumberFormat="1" applyFont="1" applyAlignment="1">
      <alignment vertical="center"/>
      <protection/>
    </xf>
    <xf numFmtId="3" fontId="37" fillId="0" borderId="0" xfId="128" applyNumberFormat="1" applyFont="1" applyAlignment="1">
      <alignment vertical="center"/>
      <protection/>
    </xf>
    <xf numFmtId="3" fontId="29" fillId="0" borderId="0" xfId="128" applyNumberFormat="1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26" fillId="0" borderId="0" xfId="128" applyFont="1" applyAlignment="1">
      <alignment vertical="center"/>
      <protection/>
    </xf>
    <xf numFmtId="3" fontId="1" fillId="0" borderId="0" xfId="128" applyNumberFormat="1" applyAlignment="1">
      <alignment vertical="center"/>
      <protection/>
    </xf>
    <xf numFmtId="3" fontId="0" fillId="0" borderId="1" xfId="180" applyNumberFormat="1">
      <alignment horizontal="right" vertical="center"/>
    </xf>
    <xf numFmtId="0" fontId="0" fillId="60" borderId="1" xfId="161" applyAlignment="1" quotePrefix="1">
      <alignment horizontal="left" vertical="center" indent="2"/>
    </xf>
    <xf numFmtId="0" fontId="28" fillId="0" borderId="0" xfId="128" applyFont="1" applyAlignment="1">
      <alignment horizontal="center" vertical="center"/>
      <protection/>
    </xf>
    <xf numFmtId="0" fontId="0" fillId="2" borderId="0" xfId="0" applyAlignment="1" quotePrefix="1">
      <alignment/>
    </xf>
    <xf numFmtId="0" fontId="0" fillId="57" borderId="8" xfId="163" applyAlignment="1" quotePrefix="1">
      <alignment horizontal="left" vertical="top" wrapText="1" indent="1"/>
    </xf>
    <xf numFmtId="3" fontId="27" fillId="0" borderId="0" xfId="128" applyNumberFormat="1" applyFont="1" applyAlignment="1">
      <alignment vertical="center"/>
      <protection/>
    </xf>
    <xf numFmtId="3" fontId="30" fillId="0" borderId="0" xfId="128" applyNumberFormat="1" applyFont="1" applyAlignment="1">
      <alignment horizontal="left" vertical="center"/>
      <protection/>
    </xf>
    <xf numFmtId="3" fontId="28" fillId="0" borderId="0" xfId="128" applyNumberFormat="1" applyFont="1" applyAlignment="1">
      <alignment horizontal="center" vertical="center"/>
      <protection/>
    </xf>
    <xf numFmtId="3" fontId="27" fillId="0" borderId="0" xfId="128" applyNumberFormat="1" applyFont="1" applyAlignment="1">
      <alignment horizontal="justify" vertical="center"/>
      <protection/>
    </xf>
    <xf numFmtId="4" fontId="0" fillId="0" borderId="1" xfId="180" applyNumberFormat="1">
      <alignment horizontal="right" vertical="center"/>
    </xf>
    <xf numFmtId="4" fontId="0" fillId="2" borderId="0" xfId="0" applyNumberFormat="1" applyAlignment="1">
      <alignment/>
    </xf>
    <xf numFmtId="0" fontId="26" fillId="0" borderId="13" xfId="128" applyFont="1" applyBorder="1" applyAlignment="1">
      <alignment horizontal="justify" vertical="center"/>
      <protection/>
    </xf>
    <xf numFmtId="3" fontId="26" fillId="0" borderId="13" xfId="128" applyNumberFormat="1" applyFont="1" applyBorder="1" applyAlignment="1">
      <alignment horizontal="center" vertical="center" wrapText="1"/>
      <protection/>
    </xf>
    <xf numFmtId="0" fontId="27" fillId="0" borderId="13" xfId="128" applyFont="1" applyBorder="1" applyAlignment="1">
      <alignment horizontal="center" vertical="center"/>
      <protection/>
    </xf>
    <xf numFmtId="3" fontId="27" fillId="0" borderId="13" xfId="128" applyNumberFormat="1" applyFont="1" applyBorder="1" applyAlignment="1">
      <alignment horizontal="center" vertical="center"/>
      <protection/>
    </xf>
    <xf numFmtId="0" fontId="26" fillId="0" borderId="13" xfId="128" applyFont="1" applyBorder="1" applyAlignment="1">
      <alignment horizontal="left" vertical="center" wrapText="1"/>
      <protection/>
    </xf>
    <xf numFmtId="3" fontId="38" fillId="0" borderId="13" xfId="127" applyNumberFormat="1" applyFont="1" applyFill="1" applyBorder="1" applyAlignment="1">
      <alignment horizontal="right" vertical="center"/>
      <protection/>
    </xf>
    <xf numFmtId="0" fontId="26" fillId="0" borderId="13" xfId="128" applyFont="1" applyBorder="1" applyAlignment="1" quotePrefix="1">
      <alignment horizontal="left" vertical="center" wrapText="1"/>
      <protection/>
    </xf>
    <xf numFmtId="4" fontId="26" fillId="63" borderId="0" xfId="128" applyNumberFormat="1" applyFont="1" applyFill="1" applyAlignment="1">
      <alignment horizontal="left" vertical="center"/>
      <protection/>
    </xf>
    <xf numFmtId="3" fontId="27" fillId="63" borderId="0" xfId="128" applyNumberFormat="1" applyFont="1" applyFill="1" applyAlignment="1">
      <alignment vertical="center"/>
      <protection/>
    </xf>
    <xf numFmtId="0" fontId="26" fillId="63" borderId="13" xfId="128" applyFont="1" applyFill="1" applyBorder="1" applyAlignment="1">
      <alignment horizontal="justify" vertical="center"/>
      <protection/>
    </xf>
    <xf numFmtId="0" fontId="27" fillId="63" borderId="13" xfId="128" applyFont="1" applyFill="1" applyBorder="1" applyAlignment="1">
      <alignment horizontal="center" vertical="center"/>
      <protection/>
    </xf>
    <xf numFmtId="3" fontId="27" fillId="63" borderId="13" xfId="128" applyNumberFormat="1" applyFont="1" applyFill="1" applyBorder="1" applyAlignment="1">
      <alignment horizontal="center" vertical="center"/>
      <protection/>
    </xf>
    <xf numFmtId="0" fontId="26" fillId="63" borderId="13" xfId="128" applyFont="1" applyFill="1" applyBorder="1" applyAlignment="1">
      <alignment horizontal="left" vertical="center" wrapText="1"/>
      <protection/>
    </xf>
    <xf numFmtId="174" fontId="0" fillId="0" borderId="1" xfId="180" applyNumberFormat="1">
      <alignment horizontal="right" vertical="center"/>
    </xf>
    <xf numFmtId="0" fontId="0" fillId="46" borderId="1" xfId="139" applyNumberFormat="1" quotePrefix="1">
      <alignment horizontal="left" vertical="center" indent="1"/>
    </xf>
    <xf numFmtId="0" fontId="0" fillId="58" borderId="1" xfId="156" applyNumberFormat="1" quotePrefix="1">
      <alignment horizontal="right" vertical="center"/>
    </xf>
    <xf numFmtId="4" fontId="30" fillId="63" borderId="0" xfId="128" applyNumberFormat="1" applyFont="1" applyFill="1" applyAlignment="1">
      <alignment horizontal="center" vertical="center"/>
      <protection/>
    </xf>
    <xf numFmtId="180" fontId="30" fillId="0" borderId="0" xfId="128" applyNumberFormat="1" applyFont="1" applyAlignment="1">
      <alignment horizontal="center" vertical="center" wrapText="1"/>
      <protection/>
    </xf>
    <xf numFmtId="0" fontId="30" fillId="0" borderId="0" xfId="128" applyFont="1" applyAlignment="1">
      <alignment horizontal="center" vertical="center" wrapText="1"/>
      <protection/>
    </xf>
    <xf numFmtId="0" fontId="28" fillId="0" borderId="0" xfId="128" applyFont="1" applyAlignment="1">
      <alignment horizontal="center" vertical="center"/>
      <protection/>
    </xf>
    <xf numFmtId="4" fontId="30" fillId="0" borderId="0" xfId="128" applyNumberFormat="1" applyFont="1" applyAlignment="1">
      <alignment horizontal="center" vertical="center"/>
      <protection/>
    </xf>
  </cellXfs>
  <cellStyles count="1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urrency" xfId="101"/>
    <cellStyle name="Currency [0]" xfId="102"/>
    <cellStyle name="Emphasis 1" xfId="103"/>
    <cellStyle name="Emphasis 2" xfId="104"/>
    <cellStyle name="Emphasis 3" xfId="105"/>
    <cellStyle name="Explanatory Text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3" xfId="126"/>
    <cellStyle name="Normal 4" xfId="127"/>
    <cellStyle name="Normal 5" xfId="128"/>
    <cellStyle name="Note" xfId="129"/>
    <cellStyle name="Note 2" xfId="130"/>
    <cellStyle name="Output" xfId="131"/>
    <cellStyle name="Output 2" xfId="132"/>
    <cellStyle name="Percent" xfId="133"/>
    <cellStyle name="SAPBEXaggData" xfId="134"/>
    <cellStyle name="SAPBEXaggDataEmph" xfId="135"/>
    <cellStyle name="SAPBEXaggItem" xfId="136"/>
    <cellStyle name="SAPBEXaggItem 2" xfId="137"/>
    <cellStyle name="SAPBEXaggItemX" xfId="138"/>
    <cellStyle name="SAPBEXchaText" xfId="139"/>
    <cellStyle name="SAPBEXchaText 2" xfId="140"/>
    <cellStyle name="SAPBEXexcBad7" xfId="141"/>
    <cellStyle name="SAPBEXexcBad8" xfId="142"/>
    <cellStyle name="SAPBEXexcBad9" xfId="143"/>
    <cellStyle name="SAPBEXexcCritical4" xfId="144"/>
    <cellStyle name="SAPBEXexcCritical5" xfId="145"/>
    <cellStyle name="SAPBEXexcCritical6" xfId="146"/>
    <cellStyle name="SAPBEXexcGood1" xfId="147"/>
    <cellStyle name="SAPBEXexcGood2" xfId="148"/>
    <cellStyle name="SAPBEXexcGood3" xfId="149"/>
    <cellStyle name="SAPBEXfilterDrill" xfId="150"/>
    <cellStyle name="SAPBEXfilterDrill 2" xfId="151"/>
    <cellStyle name="SAPBEXfilterItem" xfId="152"/>
    <cellStyle name="SAPBEXfilterItem 2" xfId="153"/>
    <cellStyle name="SAPBEXfilterText" xfId="154"/>
    <cellStyle name="SAPBEXfilterText 2" xfId="155"/>
    <cellStyle name="SAPBEXformats" xfId="156"/>
    <cellStyle name="SAPBEXheaderItem" xfId="157"/>
    <cellStyle name="SAPBEXheaderItem 2" xfId="158"/>
    <cellStyle name="SAPBEXheaderText" xfId="159"/>
    <cellStyle name="SAPBEXheaderText 2" xfId="160"/>
    <cellStyle name="SAPBEXHLevel0" xfId="161"/>
    <cellStyle name="SAPBEXHLevel0 2" xfId="162"/>
    <cellStyle name="SAPBEXHLevel0X" xfId="163"/>
    <cellStyle name="SAPBEXHLevel1" xfId="164"/>
    <cellStyle name="SAPBEXHLevel1 2" xfId="165"/>
    <cellStyle name="SAPBEXHLevel1X" xfId="166"/>
    <cellStyle name="SAPBEXHLevel2" xfId="167"/>
    <cellStyle name="SAPBEXHLevel2 2" xfId="168"/>
    <cellStyle name="SAPBEXHLevel2X" xfId="169"/>
    <cellStyle name="SAPBEXHLevel3" xfId="170"/>
    <cellStyle name="SAPBEXHLevel3 2" xfId="171"/>
    <cellStyle name="SAPBEXHLevel3X" xfId="172"/>
    <cellStyle name="SAPBEXinputData" xfId="173"/>
    <cellStyle name="SAPBEXItemHeader" xfId="174"/>
    <cellStyle name="SAPBEXresData" xfId="175"/>
    <cellStyle name="SAPBEXresDataEmph" xfId="176"/>
    <cellStyle name="SAPBEXresDataEmph 2" xfId="177"/>
    <cellStyle name="SAPBEXresItem" xfId="178"/>
    <cellStyle name="SAPBEXresItemX" xfId="179"/>
    <cellStyle name="SAPBEXstdData" xfId="180"/>
    <cellStyle name="SAPBEXstdDataEmph" xfId="181"/>
    <cellStyle name="SAPBEXstdItem" xfId="182"/>
    <cellStyle name="SAPBEXstdItem 2" xfId="183"/>
    <cellStyle name="SAPBEXstdItemX" xfId="184"/>
    <cellStyle name="SAPBEXtitle" xfId="185"/>
    <cellStyle name="SAPBEXtitle 2" xfId="186"/>
    <cellStyle name="SAPBEXunassignedItem" xfId="187"/>
    <cellStyle name="SAPBEXunassignedItem 2" xfId="188"/>
    <cellStyle name="SAPBEXundefined" xfId="189"/>
    <cellStyle name="Sheet Title" xfId="190"/>
    <cellStyle name="Title" xfId="191"/>
    <cellStyle name="Total" xfId="192"/>
    <cellStyle name="Total 2" xfId="193"/>
    <cellStyle name="Warning Text" xfId="194"/>
    <cellStyle name="Warning Text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9"/>
  <sheetViews>
    <sheetView tabSelected="1" zoomScale="85" zoomScaleNormal="85" zoomScalePageLayoutView="0" workbookViewId="0" topLeftCell="A2">
      <selection activeCell="H10" sqref="H10"/>
    </sheetView>
  </sheetViews>
  <sheetFormatPr defaultColWidth="12.5" defaultRowHeight="15" customHeight="1"/>
  <cols>
    <col min="1" max="1" width="51.83203125" style="25" customWidth="1"/>
    <col min="2" max="2" width="23.33203125" style="32" customWidth="1"/>
    <col min="3" max="3" width="22.83203125" style="32" customWidth="1"/>
    <col min="4" max="4" width="22.5" style="32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45" customHeight="1">
      <c r="A1" s="56" t="str">
        <f>CONCATENATE('Tekst varijable'!A2," ",UPPER('Tekst varijable'!A1))</f>
        <v>07720 DRŽAVNI HIDROMETEOROLOŠKI ZAVOD</v>
      </c>
      <c r="B1" s="56"/>
      <c r="C1" s="56"/>
      <c r="D1" s="56"/>
    </row>
    <row r="3" spans="1:4" ht="43.5" customHeight="1">
      <c r="A3" s="55" t="str">
        <f>UPPER("Financijski plan za "&amp;LEFT(RIGHT(B10,5),5)&amp;" godinu i projekcije za "&amp;LEFT(RIGHT(C10,5),5)&amp;" i "&amp;LEFT(RIGHT(D10,5),5)&amp;"  godinu")</f>
        <v>FINANCIJSKI PLAN ZA 2023. GODINU I PROJEKCIJE ZA 2024. I 2025.  GODINU</v>
      </c>
      <c r="B3" s="55"/>
      <c r="C3" s="55"/>
      <c r="D3" s="55"/>
    </row>
    <row r="4" spans="1:4" s="7" customFormat="1" ht="12.75" customHeight="1">
      <c r="A4" s="11"/>
      <c r="B4" s="33"/>
      <c r="C4" s="33"/>
      <c r="D4" s="33"/>
    </row>
    <row r="5" spans="1:26" s="6" customFormat="1" ht="15" customHeight="1">
      <c r="A5" s="57" t="s">
        <v>10</v>
      </c>
      <c r="B5" s="57"/>
      <c r="C5" s="57"/>
      <c r="D5" s="5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6" customFormat="1" ht="9" customHeight="1">
      <c r="A6" s="7"/>
      <c r="B6" s="32"/>
      <c r="C6" s="32"/>
      <c r="D6" s="3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0" customFormat="1" ht="12" customHeight="1">
      <c r="A7" s="29"/>
      <c r="B7" s="34"/>
      <c r="C7" s="34"/>
      <c r="D7" s="3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3" customFormat="1" ht="18" customHeight="1">
      <c r="A8" s="58" t="s">
        <v>36</v>
      </c>
      <c r="B8" s="58"/>
      <c r="C8" s="58"/>
      <c r="D8" s="5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3" customFormat="1" ht="6.75" customHeight="1">
      <c r="A9" s="8"/>
      <c r="B9" s="35"/>
      <c r="C9" s="35"/>
      <c r="D9" s="3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6" customFormat="1" ht="32.25" customHeight="1">
      <c r="A10" s="38"/>
      <c r="B10" s="39" t="str">
        <f>CONCATENATE("Plan za ",MID('BW upit'!E2,14,5))</f>
        <v>Plan za 2023.</v>
      </c>
      <c r="C10" s="39" t="str">
        <f>CONCATENATE("Projekcija za ",MID('BW upit'!F2,26,5))</f>
        <v>Projekcija za 2024.</v>
      </c>
      <c r="D10" s="39" t="str">
        <f>CONCATENATE("Projekcija za ",MID('BW upit'!G2,26,5))</f>
        <v>Projekcija za 2025.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7" customFormat="1" ht="15">
      <c r="A11" s="40">
        <v>1</v>
      </c>
      <c r="B11" s="41">
        <v>2</v>
      </c>
      <c r="C11" s="41">
        <v>3</v>
      </c>
      <c r="D11" s="41">
        <v>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18" customHeight="1">
      <c r="A12" s="42" t="s">
        <v>2</v>
      </c>
      <c r="B12" s="43">
        <f>'BW upit'!E4</f>
        <v>37916178</v>
      </c>
      <c r="C12" s="43">
        <f>'BW upit'!F4</f>
        <v>17767865</v>
      </c>
      <c r="D12" s="43">
        <f>'BW upit'!G4</f>
        <v>17500242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</row>
    <row r="13" spans="1:26" s="5" customFormat="1" ht="28.5">
      <c r="A13" s="42" t="s">
        <v>3</v>
      </c>
      <c r="B13" s="43">
        <f>'BW upit'!E5</f>
        <v>0</v>
      </c>
      <c r="C13" s="43">
        <f>'BW upit'!F5</f>
        <v>0</v>
      </c>
      <c r="D13" s="43">
        <f>'BW upit'!G5</f>
        <v>0</v>
      </c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15">
      <c r="A14" s="42" t="s">
        <v>4</v>
      </c>
      <c r="B14" s="43">
        <f>'BW upit'!E6</f>
        <v>37916178</v>
      </c>
      <c r="C14" s="43">
        <f>'BW upit'!F6</f>
        <v>17767865</v>
      </c>
      <c r="D14" s="43">
        <f>'BW upit'!G6</f>
        <v>17500242</v>
      </c>
      <c r="E14" s="20"/>
      <c r="F14" s="22"/>
      <c r="G14" s="22"/>
      <c r="H14" s="22"/>
      <c r="I14" s="22"/>
      <c r="J14" s="22"/>
      <c r="K14" s="22"/>
      <c r="L14" s="22"/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18" customHeight="1">
      <c r="A15" s="42" t="s">
        <v>5</v>
      </c>
      <c r="B15" s="43">
        <f>'BW upit'!E7</f>
        <v>18103318</v>
      </c>
      <c r="C15" s="43">
        <f>'BW upit'!F7</f>
        <v>15747267</v>
      </c>
      <c r="D15" s="43">
        <f>'BW upit'!G7</f>
        <v>16109072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8.5">
      <c r="A16" s="42" t="s">
        <v>11</v>
      </c>
      <c r="B16" s="43">
        <f>'BW upit'!E8</f>
        <v>21520941</v>
      </c>
      <c r="C16" s="43">
        <f>'BW upit'!F8</f>
        <v>2262128</v>
      </c>
      <c r="D16" s="43">
        <f>'BW upit'!G8</f>
        <v>1448535</v>
      </c>
      <c r="E16" s="19"/>
      <c r="F16" s="22"/>
      <c r="G16" s="22"/>
      <c r="H16" s="22"/>
      <c r="I16" s="22"/>
      <c r="J16" s="22"/>
      <c r="K16" s="22"/>
      <c r="L16" s="22"/>
      <c r="M16" s="2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5" customFormat="1" ht="15">
      <c r="A17" s="42" t="s">
        <v>6</v>
      </c>
      <c r="B17" s="43">
        <f>'BW upit'!E9</f>
        <v>39624259</v>
      </c>
      <c r="C17" s="43">
        <f>'BW upit'!F9</f>
        <v>18009395</v>
      </c>
      <c r="D17" s="43">
        <f>'BW upit'!G9</f>
        <v>17557607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0"/>
      <c r="V17" s="20"/>
      <c r="W17" s="20"/>
      <c r="X17" s="20"/>
      <c r="Y17" s="20"/>
      <c r="Z17" s="20"/>
    </row>
    <row r="18" spans="1:26" s="5" customFormat="1" ht="18" customHeight="1">
      <c r="A18" s="44" t="s">
        <v>12</v>
      </c>
      <c r="B18" s="43">
        <f>'BW upit'!E10</f>
        <v>-1708081</v>
      </c>
      <c r="C18" s="43">
        <f>'BW upit'!F10</f>
        <v>-241530</v>
      </c>
      <c r="D18" s="43">
        <f>'BW upit'!G10</f>
        <v>-57365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6" customFormat="1" ht="14.25" customHeight="1">
      <c r="A19" s="25"/>
      <c r="B19" s="32"/>
      <c r="C19" s="32"/>
      <c r="D19" s="32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18.75" customHeight="1">
      <c r="A20" s="54" t="s">
        <v>37</v>
      </c>
      <c r="B20" s="54"/>
      <c r="C20" s="54"/>
      <c r="D20" s="54"/>
      <c r="E20" s="2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6" customFormat="1" ht="6.75" customHeight="1">
      <c r="A21" s="45"/>
      <c r="B21" s="46"/>
      <c r="C21" s="46"/>
      <c r="D21" s="46"/>
      <c r="E21" s="2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6" customFormat="1" ht="32.25" customHeight="1">
      <c r="A22" s="47"/>
      <c r="B22" s="39" t="str">
        <f>B10</f>
        <v>Plan za 2023.</v>
      </c>
      <c r="C22" s="39" t="str">
        <f>C10</f>
        <v>Projekcija za 2024.</v>
      </c>
      <c r="D22" s="39" t="str">
        <f>D10</f>
        <v>Projekcija za 2025.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7" customFormat="1" ht="15">
      <c r="A23" s="48">
        <v>1</v>
      </c>
      <c r="B23" s="49">
        <v>2</v>
      </c>
      <c r="C23" s="49">
        <v>3</v>
      </c>
      <c r="D23" s="49">
        <v>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6" customFormat="1" ht="28.5">
      <c r="A24" s="50" t="s">
        <v>7</v>
      </c>
      <c r="B24" s="43">
        <f>'BW upit'!E11</f>
        <v>0</v>
      </c>
      <c r="C24" s="43">
        <f>'BW upit'!F11</f>
        <v>0</v>
      </c>
      <c r="D24" s="43">
        <f>'BW upit'!G11</f>
        <v>0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8.5">
      <c r="A25" s="50" t="s">
        <v>8</v>
      </c>
      <c r="B25" s="43">
        <f>'BW upit'!E12</f>
        <v>0</v>
      </c>
      <c r="C25" s="43">
        <f>'BW upit'!F12</f>
        <v>0</v>
      </c>
      <c r="D25" s="43">
        <f>'BW upit'!G12</f>
        <v>0</v>
      </c>
      <c r="E25" s="19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8.5">
      <c r="A26" s="50" t="s">
        <v>17</v>
      </c>
      <c r="B26" s="43">
        <f>'BW upit'!E13</f>
        <v>2069832</v>
      </c>
      <c r="C26" s="43">
        <f>'BW upit'!F13</f>
        <v>361751</v>
      </c>
      <c r="D26" s="43">
        <f>'BW upit'!G13</f>
        <v>120221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6" customFormat="1" ht="28.5">
      <c r="A27" s="50" t="s">
        <v>18</v>
      </c>
      <c r="B27" s="43">
        <f>'BW upit'!E14</f>
        <v>-361751</v>
      </c>
      <c r="C27" s="43">
        <f>'BW upit'!F14</f>
        <v>-120221</v>
      </c>
      <c r="D27" s="43">
        <f>'BW upit'!G14</f>
        <v>-62856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5" customFormat="1" ht="18" customHeight="1">
      <c r="A28" s="50" t="s">
        <v>13</v>
      </c>
      <c r="B28" s="43">
        <f>'BW upit'!E15</f>
        <v>1708081</v>
      </c>
      <c r="C28" s="43">
        <f>'BW upit'!F15</f>
        <v>241530</v>
      </c>
      <c r="D28" s="43">
        <f>'BW upit'!G15</f>
        <v>57365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16" customFormat="1" ht="28.5">
      <c r="A29" s="50" t="s">
        <v>9</v>
      </c>
      <c r="B29" s="43">
        <f>'BW upit'!E16</f>
        <v>0</v>
      </c>
      <c r="C29" s="43">
        <f>'BW upit'!F16</f>
        <v>0</v>
      </c>
      <c r="D29" s="43">
        <f>'BW upit'!G16</f>
        <v>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/>
    <row r="31" spans="2:4" s="4" customFormat="1" ht="15" customHeight="1">
      <c r="B31" s="26"/>
      <c r="C31" s="26"/>
      <c r="D31" s="26"/>
    </row>
    <row r="32" spans="2:4" s="4" customFormat="1" ht="15" customHeight="1">
      <c r="B32" s="26"/>
      <c r="C32" s="26"/>
      <c r="D32" s="26"/>
    </row>
    <row r="33" spans="2:4" s="4" customFormat="1" ht="17.2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  <row r="129" spans="2:4" s="4" customFormat="1" ht="15" customHeight="1">
      <c r="B129" s="26"/>
      <c r="C129" s="26"/>
      <c r="D129" s="26"/>
    </row>
  </sheetData>
  <sheetProtection/>
  <mergeCells count="5">
    <mergeCell ref="A20:D20"/>
    <mergeCell ref="A3:D3"/>
    <mergeCell ref="A1:D1"/>
    <mergeCell ref="A5:D5"/>
    <mergeCell ref="A8:D8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landscape" scale="77" r:id="rId1"/>
  <headerFooter alignWithMargins="0">
    <oddHeader>&amp;C&amp;"Times"&amp;9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52" t="s">
        <v>14</v>
      </c>
      <c r="C2" s="31" t="s">
        <v>30</v>
      </c>
      <c r="D2" s="31" t="s">
        <v>31</v>
      </c>
      <c r="E2" s="31" t="s">
        <v>32</v>
      </c>
      <c r="F2" s="31" t="s">
        <v>33</v>
      </c>
      <c r="G2" s="31" t="s">
        <v>34</v>
      </c>
      <c r="H2"/>
      <c r="I2"/>
      <c r="J2"/>
      <c r="K2"/>
      <c r="L2"/>
      <c r="M2"/>
    </row>
    <row r="3" spans="2:13" ht="11.25">
      <c r="B3" s="52" t="s">
        <v>14</v>
      </c>
      <c r="C3" s="53" t="s">
        <v>35</v>
      </c>
      <c r="D3" s="53" t="s">
        <v>35</v>
      </c>
      <c r="E3" s="53" t="s">
        <v>35</v>
      </c>
      <c r="F3" s="53" t="s">
        <v>35</v>
      </c>
      <c r="G3" s="53" t="s">
        <v>35</v>
      </c>
      <c r="H3"/>
      <c r="I3"/>
      <c r="J3"/>
      <c r="K3"/>
      <c r="L3"/>
      <c r="M3"/>
    </row>
    <row r="4" spans="1:13" ht="11.25">
      <c r="A4"/>
      <c r="B4" s="28" t="s">
        <v>19</v>
      </c>
      <c r="C4" s="36">
        <v>14693771.22</v>
      </c>
      <c r="D4" s="36">
        <v>30213511.21</v>
      </c>
      <c r="E4" s="27">
        <v>37916178</v>
      </c>
      <c r="F4" s="27">
        <v>17767865</v>
      </c>
      <c r="G4" s="27">
        <v>17500242</v>
      </c>
      <c r="H4"/>
      <c r="I4"/>
      <c r="J4"/>
      <c r="K4"/>
      <c r="L4"/>
      <c r="M4"/>
    </row>
    <row r="5" spans="1:13" ht="11.25">
      <c r="A5"/>
      <c r="B5" s="28" t="s">
        <v>20</v>
      </c>
      <c r="C5" s="36">
        <v>3028.36</v>
      </c>
      <c r="D5" s="27"/>
      <c r="E5" s="27"/>
      <c r="F5" s="27"/>
      <c r="G5" s="27"/>
      <c r="H5"/>
      <c r="I5"/>
      <c r="J5"/>
      <c r="K5"/>
      <c r="L5"/>
      <c r="M5"/>
    </row>
    <row r="6" spans="1:13" ht="11.25">
      <c r="A6"/>
      <c r="B6" s="28" t="s">
        <v>21</v>
      </c>
      <c r="C6" s="36">
        <v>14696799.58</v>
      </c>
      <c r="D6" s="36">
        <v>30213511.21</v>
      </c>
      <c r="E6" s="27">
        <v>37916178</v>
      </c>
      <c r="F6" s="27">
        <v>17767865</v>
      </c>
      <c r="G6" s="27">
        <v>17500242</v>
      </c>
      <c r="H6"/>
      <c r="I6"/>
      <c r="J6"/>
      <c r="K6"/>
      <c r="L6"/>
      <c r="M6"/>
    </row>
    <row r="7" spans="1:13" ht="11.25">
      <c r="A7"/>
      <c r="B7" s="28" t="s">
        <v>22</v>
      </c>
      <c r="C7" s="36">
        <v>14649771.09</v>
      </c>
      <c r="D7" s="36">
        <v>17629832.93</v>
      </c>
      <c r="E7" s="27">
        <v>18103318</v>
      </c>
      <c r="F7" s="27">
        <v>15747267</v>
      </c>
      <c r="G7" s="27">
        <v>16109072</v>
      </c>
      <c r="H7"/>
      <c r="I7"/>
      <c r="J7"/>
      <c r="K7"/>
      <c r="L7"/>
      <c r="M7"/>
    </row>
    <row r="8" spans="1:13" ht="11.25">
      <c r="A8"/>
      <c r="B8" s="28" t="s">
        <v>23</v>
      </c>
      <c r="C8" s="36">
        <v>11127260.85</v>
      </c>
      <c r="D8" s="36">
        <v>29115692.32</v>
      </c>
      <c r="E8" s="27">
        <v>21520941</v>
      </c>
      <c r="F8" s="27">
        <v>2262128</v>
      </c>
      <c r="G8" s="27">
        <v>1448535</v>
      </c>
      <c r="H8"/>
      <c r="I8"/>
      <c r="J8"/>
      <c r="K8"/>
      <c r="L8"/>
      <c r="M8"/>
    </row>
    <row r="9" spans="1:13" ht="11.25">
      <c r="A9"/>
      <c r="B9" s="28" t="s">
        <v>24</v>
      </c>
      <c r="C9" s="36">
        <v>25777031.94</v>
      </c>
      <c r="D9" s="36">
        <v>46745525.25</v>
      </c>
      <c r="E9" s="27">
        <v>39624259</v>
      </c>
      <c r="F9" s="27">
        <v>18009395</v>
      </c>
      <c r="G9" s="27">
        <v>17557607</v>
      </c>
      <c r="H9"/>
      <c r="I9"/>
      <c r="J9"/>
      <c r="K9"/>
      <c r="L9"/>
      <c r="M9"/>
    </row>
    <row r="10" spans="1:13" ht="11.25">
      <c r="A10"/>
      <c r="B10" s="28" t="s">
        <v>25</v>
      </c>
      <c r="C10" s="36">
        <v>-11080232.36</v>
      </c>
      <c r="D10" s="36">
        <v>-16532014.04</v>
      </c>
      <c r="E10" s="27">
        <v>-1708081</v>
      </c>
      <c r="F10" s="27">
        <v>-241530</v>
      </c>
      <c r="G10" s="27">
        <v>-57365</v>
      </c>
      <c r="H10"/>
      <c r="I10"/>
      <c r="J10"/>
      <c r="K10"/>
      <c r="L10"/>
      <c r="M10"/>
    </row>
    <row r="11" spans="1:13" ht="11.25">
      <c r="A11"/>
      <c r="B11" s="28" t="s">
        <v>26</v>
      </c>
      <c r="C11" s="27"/>
      <c r="D11" s="27"/>
      <c r="E11" s="27"/>
      <c r="F11" s="27"/>
      <c r="G11" s="27"/>
      <c r="H11"/>
      <c r="I11"/>
      <c r="J11"/>
      <c r="K11"/>
      <c r="L11"/>
      <c r="M11"/>
    </row>
    <row r="12" spans="1:13" ht="11.25">
      <c r="A12"/>
      <c r="B12" s="28" t="s">
        <v>27</v>
      </c>
      <c r="C12" s="27"/>
      <c r="D12" s="27"/>
      <c r="E12" s="27"/>
      <c r="F12" s="27"/>
      <c r="G12" s="27"/>
      <c r="H12"/>
      <c r="I12"/>
      <c r="J12"/>
      <c r="K12"/>
      <c r="L12"/>
      <c r="M12"/>
    </row>
    <row r="13" spans="1:13" ht="11.25">
      <c r="A13"/>
      <c r="B13" s="28" t="s">
        <v>15</v>
      </c>
      <c r="C13" s="27"/>
      <c r="D13" s="36">
        <v>4533351.38</v>
      </c>
      <c r="E13" s="27">
        <v>2069832</v>
      </c>
      <c r="F13" s="27">
        <v>361751</v>
      </c>
      <c r="G13" s="27">
        <v>120221</v>
      </c>
      <c r="H13"/>
      <c r="I13"/>
      <c r="J13"/>
      <c r="K13"/>
      <c r="L13"/>
      <c r="M13"/>
    </row>
    <row r="14" spans="1:13" ht="11.25">
      <c r="A14"/>
      <c r="B14" s="28" t="s">
        <v>16</v>
      </c>
      <c r="C14" s="27"/>
      <c r="D14" s="36">
        <v>-2069832.77</v>
      </c>
      <c r="E14" s="27">
        <v>-361751</v>
      </c>
      <c r="F14" s="27">
        <v>-120221</v>
      </c>
      <c r="G14" s="27">
        <v>-62856</v>
      </c>
      <c r="H14"/>
      <c r="I14"/>
      <c r="J14"/>
      <c r="K14"/>
      <c r="L14"/>
      <c r="M14"/>
    </row>
    <row r="15" spans="1:13" ht="11.25">
      <c r="A15"/>
      <c r="B15" s="28" t="s">
        <v>28</v>
      </c>
      <c r="C15" s="27"/>
      <c r="D15" s="36">
        <v>2463518.61</v>
      </c>
      <c r="E15" s="27">
        <v>1708081</v>
      </c>
      <c r="F15" s="27">
        <v>241530</v>
      </c>
      <c r="G15" s="27">
        <v>57365</v>
      </c>
      <c r="H15"/>
      <c r="I15"/>
      <c r="J15"/>
      <c r="K15"/>
      <c r="L15"/>
      <c r="M15"/>
    </row>
    <row r="16" spans="1:13" ht="11.25">
      <c r="A16"/>
      <c r="B16" s="28" t="s">
        <v>29</v>
      </c>
      <c r="C16" s="36">
        <v>-11080232.36</v>
      </c>
      <c r="D16" s="36">
        <v>-14068495.43</v>
      </c>
      <c r="E16" s="51">
        <v>0</v>
      </c>
      <c r="F16" s="51">
        <v>0</v>
      </c>
      <c r="G16" s="51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7"/>
      <c r="D19" s="37"/>
      <c r="E19" s="37"/>
      <c r="F19" s="37"/>
      <c r="G19" s="37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30" t="s">
        <v>38</v>
      </c>
    </row>
    <row r="2" ht="11.25">
      <c r="A2" s="30" t="s">
        <v>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Renata Šilec</cp:lastModifiedBy>
  <dcterms:created xsi:type="dcterms:W3CDTF">2006-05-18T10:01:57Z</dcterms:created>
  <dcterms:modified xsi:type="dcterms:W3CDTF">2022-12-21T11:08:38Z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