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MFrajman\Desktop\PRORAČUN 2025-2027\OBRAZLOŽENJE IZVRŠENJA FP -31.12.2025\"/>
    </mc:Choice>
  </mc:AlternateContent>
  <xr:revisionPtr revIDLastSave="0" documentId="13_ncr:1_{24987E6A-486A-492B-8D0D-3EB80DB3B32C}" xr6:coauthVersionLast="47" xr6:coauthVersionMax="47" xr10:uidLastSave="{00000000-0000-0000-0000-000000000000}"/>
  <bookViews>
    <workbookView xWindow="-120" yWindow="-120" windowWidth="38640" windowHeight="21120" activeTab="6" xr2:uid="{00000000-000D-0000-FFFF-FFFF00000000}"/>
  </bookViews>
  <sheets>
    <sheet name="SAŽETAK" sheetId="1" r:id="rId1"/>
    <sheet name=" Račun prihoda i rashoda" sheetId="3" r:id="rId2"/>
    <sheet name="Rashodi prema izvorima finan" sheetId="5" r:id="rId3"/>
    <sheet name="Rashodi prema funkcijskoj k " sheetId="8" r:id="rId4"/>
    <sheet name="Račun financiranja" sheetId="6" r:id="rId5"/>
    <sheet name="Račun fin prema izvorima f" sheetId="10" r:id="rId6"/>
    <sheet name="POSEBNI DIO" sheetId="7" r:id="rId7"/>
  </sheets>
  <definedNames>
    <definedName name="_xlnm.Print_Area" localSheetId="1">' Račun prihoda i rashoda'!$B$1:$I$54</definedName>
    <definedName name="_xlnm.Print_Area" localSheetId="0">SAŽETAK!$B$1:$L$27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5" l="1"/>
  <c r="E23" i="5"/>
  <c r="F23" i="5"/>
  <c r="F19" i="5" s="1"/>
  <c r="D7" i="5"/>
  <c r="E7" i="5"/>
  <c r="F7" i="5"/>
  <c r="C7" i="5"/>
  <c r="C23" i="5"/>
  <c r="D20" i="5"/>
  <c r="E20" i="5"/>
  <c r="F20" i="5"/>
  <c r="C20" i="5"/>
  <c r="D10" i="5"/>
  <c r="D6" i="5" s="1"/>
  <c r="E10" i="5"/>
  <c r="F10" i="5"/>
  <c r="C10" i="5"/>
  <c r="D7" i="8"/>
  <c r="D6" i="8" s="1"/>
  <c r="E7" i="8"/>
  <c r="E6" i="8" s="1"/>
  <c r="F7" i="8"/>
  <c r="F6" i="8" s="1"/>
  <c r="C6" i="8"/>
  <c r="C7" i="8"/>
  <c r="D26" i="5"/>
  <c r="E26" i="5"/>
  <c r="F26" i="5"/>
  <c r="C26" i="5"/>
  <c r="H29" i="5"/>
  <c r="G29" i="5"/>
  <c r="E6" i="5"/>
  <c r="D13" i="5"/>
  <c r="E13" i="5"/>
  <c r="F13" i="5"/>
  <c r="F6" i="5" s="1"/>
  <c r="D19" i="5"/>
  <c r="E19" i="5"/>
  <c r="C13" i="5"/>
  <c r="G16" i="5"/>
  <c r="H16" i="5"/>
  <c r="J15" i="3"/>
  <c r="J12" i="3" s="1"/>
  <c r="J11" i="3" s="1"/>
  <c r="I15" i="1"/>
  <c r="I12" i="1"/>
  <c r="I16" i="1" s="1"/>
  <c r="I27" i="1" s="1"/>
  <c r="J26" i="1"/>
  <c r="I26" i="1"/>
  <c r="J15" i="1"/>
  <c r="H27" i="1"/>
  <c r="H26" i="1"/>
  <c r="H16" i="1"/>
  <c r="H15" i="1"/>
  <c r="H12" i="1"/>
  <c r="G26" i="1"/>
  <c r="G15" i="1"/>
  <c r="G12" i="1"/>
  <c r="G16" i="1" s="1"/>
  <c r="G27" i="1" s="1"/>
  <c r="I220" i="7"/>
  <c r="I178" i="7"/>
  <c r="I173" i="7"/>
  <c r="I143" i="7"/>
  <c r="I120" i="7"/>
  <c r="I95" i="7"/>
  <c r="I198" i="7"/>
  <c r="I195" i="7"/>
  <c r="I194" i="7"/>
  <c r="I90" i="7"/>
  <c r="I89" i="7"/>
  <c r="I87" i="7"/>
  <c r="I63" i="7"/>
  <c r="I61" i="7"/>
  <c r="I272" i="7"/>
  <c r="I271" i="7"/>
  <c r="I270" i="7"/>
  <c r="I269" i="7"/>
  <c r="I172" i="7"/>
  <c r="I62" i="7"/>
  <c r="I8" i="7"/>
  <c r="I268" i="7"/>
  <c r="I267" i="7"/>
  <c r="I266" i="7"/>
  <c r="I265" i="7"/>
  <c r="I264" i="7"/>
  <c r="I263" i="7"/>
  <c r="I262" i="7"/>
  <c r="I261" i="7"/>
  <c r="I260" i="7"/>
  <c r="I259" i="7"/>
  <c r="I258" i="7"/>
  <c r="I257" i="7"/>
  <c r="I256" i="7"/>
  <c r="I255" i="7"/>
  <c r="I254" i="7"/>
  <c r="I253" i="7"/>
  <c r="I252" i="7"/>
  <c r="I251" i="7"/>
  <c r="I250" i="7"/>
  <c r="I249" i="7"/>
  <c r="I248" i="7"/>
  <c r="I247" i="7"/>
  <c r="I246" i="7"/>
  <c r="I245" i="7"/>
  <c r="I244" i="7"/>
  <c r="I243" i="7"/>
  <c r="I242" i="7"/>
  <c r="I241" i="7"/>
  <c r="I240" i="7"/>
  <c r="I239" i="7"/>
  <c r="I238" i="7"/>
  <c r="I237" i="7"/>
  <c r="I236" i="7"/>
  <c r="I235" i="7"/>
  <c r="I234" i="7"/>
  <c r="I233" i="7"/>
  <c r="I232" i="7"/>
  <c r="I231" i="7"/>
  <c r="I230" i="7"/>
  <c r="I229" i="7"/>
  <c r="I228" i="7"/>
  <c r="I227" i="7"/>
  <c r="I226" i="7"/>
  <c r="I225" i="7"/>
  <c r="I224" i="7"/>
  <c r="I223" i="7"/>
  <c r="I222" i="7"/>
  <c r="I221" i="7"/>
  <c r="I219" i="7"/>
  <c r="I218" i="7"/>
  <c r="I217" i="7"/>
  <c r="I216" i="7"/>
  <c r="I215" i="7"/>
  <c r="I214" i="7"/>
  <c r="I213" i="7"/>
  <c r="I212" i="7"/>
  <c r="I211" i="7"/>
  <c r="I210" i="7"/>
  <c r="I209" i="7"/>
  <c r="I208" i="7"/>
  <c r="I207" i="7"/>
  <c r="I206" i="7"/>
  <c r="I205" i="7"/>
  <c r="I204" i="7"/>
  <c r="I203" i="7"/>
  <c r="I202" i="7"/>
  <c r="I201" i="7"/>
  <c r="I200" i="7"/>
  <c r="I199" i="7"/>
  <c r="I197" i="7"/>
  <c r="I196" i="7"/>
  <c r="I193" i="7"/>
  <c r="I192" i="7"/>
  <c r="I191" i="7"/>
  <c r="I190" i="7"/>
  <c r="I189" i="7"/>
  <c r="I188" i="7"/>
  <c r="I187" i="7"/>
  <c r="I186" i="7"/>
  <c r="I185" i="7"/>
  <c r="I184" i="7"/>
  <c r="I183" i="7"/>
  <c r="I182" i="7"/>
  <c r="I181" i="7"/>
  <c r="I180" i="7"/>
  <c r="I179" i="7"/>
  <c r="I177" i="7"/>
  <c r="I176" i="7"/>
  <c r="I175" i="7"/>
  <c r="I174" i="7"/>
  <c r="I171" i="7"/>
  <c r="I170" i="7"/>
  <c r="I169" i="7"/>
  <c r="I168" i="7"/>
  <c r="I167" i="7"/>
  <c r="I166" i="7"/>
  <c r="I165" i="7"/>
  <c r="I164" i="7"/>
  <c r="I163" i="7"/>
  <c r="I162" i="7"/>
  <c r="I161" i="7"/>
  <c r="I160" i="7"/>
  <c r="I159" i="7"/>
  <c r="I158" i="7"/>
  <c r="I157" i="7"/>
  <c r="I156" i="7"/>
  <c r="I155" i="7"/>
  <c r="I154" i="7"/>
  <c r="I153" i="7"/>
  <c r="I152" i="7"/>
  <c r="I151" i="7"/>
  <c r="I150" i="7"/>
  <c r="I149" i="7"/>
  <c r="I148" i="7"/>
  <c r="I147" i="7"/>
  <c r="I146" i="7"/>
  <c r="I145" i="7"/>
  <c r="I144" i="7"/>
  <c r="I142" i="7"/>
  <c r="I141" i="7"/>
  <c r="I140" i="7"/>
  <c r="I139" i="7"/>
  <c r="I138" i="7"/>
  <c r="I137" i="7"/>
  <c r="I136" i="7"/>
  <c r="I135" i="7"/>
  <c r="I134" i="7"/>
  <c r="I133" i="7"/>
  <c r="I132" i="7"/>
  <c r="I131" i="7"/>
  <c r="I130" i="7"/>
  <c r="I129" i="7"/>
  <c r="I128" i="7"/>
  <c r="I127" i="7"/>
  <c r="I126" i="7"/>
  <c r="I125" i="7"/>
  <c r="I124" i="7"/>
  <c r="I123" i="7"/>
  <c r="I122" i="7"/>
  <c r="I121" i="7"/>
  <c r="I119" i="7"/>
  <c r="I118" i="7"/>
  <c r="I117" i="7"/>
  <c r="I116" i="7"/>
  <c r="I115" i="7"/>
  <c r="I114" i="7"/>
  <c r="I113" i="7"/>
  <c r="I112" i="7"/>
  <c r="I111" i="7"/>
  <c r="I110" i="7"/>
  <c r="I109" i="7"/>
  <c r="I108" i="7"/>
  <c r="I107" i="7"/>
  <c r="I106" i="7"/>
  <c r="I105" i="7"/>
  <c r="I104" i="7"/>
  <c r="I103" i="7"/>
  <c r="I102" i="7"/>
  <c r="I101" i="7"/>
  <c r="I100" i="7"/>
  <c r="I99" i="7"/>
  <c r="I98" i="7"/>
  <c r="I97" i="7"/>
  <c r="I96" i="7"/>
  <c r="I94" i="7"/>
  <c r="I93" i="7"/>
  <c r="I92" i="7"/>
  <c r="I91" i="7"/>
  <c r="I88" i="7"/>
  <c r="I86" i="7"/>
  <c r="I85" i="7"/>
  <c r="I84" i="7"/>
  <c r="I83" i="7"/>
  <c r="I82" i="7"/>
  <c r="I81" i="7"/>
  <c r="I80" i="7"/>
  <c r="I79" i="7"/>
  <c r="I78" i="7"/>
  <c r="I77" i="7"/>
  <c r="I76" i="7"/>
  <c r="I75" i="7"/>
  <c r="I74" i="7"/>
  <c r="I73" i="7"/>
  <c r="I72" i="7"/>
  <c r="I71" i="7"/>
  <c r="I70" i="7"/>
  <c r="I69" i="7"/>
  <c r="I68" i="7"/>
  <c r="I67" i="7"/>
  <c r="I66" i="7"/>
  <c r="I65" i="7"/>
  <c r="I64" i="7"/>
  <c r="I60" i="7"/>
  <c r="I59" i="7"/>
  <c r="I58" i="7"/>
  <c r="I57" i="7"/>
  <c r="I56" i="7"/>
  <c r="I55" i="7"/>
  <c r="I54" i="7"/>
  <c r="I53" i="7"/>
  <c r="I52" i="7"/>
  <c r="I51" i="7"/>
  <c r="I50" i="7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I12" i="7"/>
  <c r="I11" i="7"/>
  <c r="I10" i="7"/>
  <c r="I9" i="7"/>
  <c r="C19" i="5" l="1"/>
  <c r="J12" i="1"/>
  <c r="J16" i="1" s="1"/>
  <c r="J27" i="1" s="1"/>
  <c r="H7" i="8" l="1"/>
  <c r="H8" i="8"/>
  <c r="H6" i="8"/>
  <c r="G7" i="8"/>
  <c r="G8" i="8"/>
  <c r="G6" i="8"/>
  <c r="H7" i="5"/>
  <c r="H8" i="5"/>
  <c r="H10" i="5"/>
  <c r="H11" i="5"/>
  <c r="H13" i="5"/>
  <c r="H14" i="5"/>
  <c r="H15" i="5"/>
  <c r="H17" i="5"/>
  <c r="H19" i="5"/>
  <c r="H20" i="5"/>
  <c r="H21" i="5"/>
  <c r="H23" i="5"/>
  <c r="H24" i="5"/>
  <c r="H26" i="5"/>
  <c r="H27" i="5"/>
  <c r="H28" i="5"/>
  <c r="H30" i="5"/>
  <c r="H6" i="5"/>
  <c r="G10" i="5"/>
  <c r="G11" i="5"/>
  <c r="G13" i="5"/>
  <c r="G14" i="5"/>
  <c r="G15" i="5"/>
  <c r="G17" i="5"/>
  <c r="G19" i="5"/>
  <c r="G20" i="5"/>
  <c r="G21" i="5"/>
  <c r="G23" i="5"/>
  <c r="G24" i="5"/>
  <c r="G26" i="5"/>
  <c r="G27" i="5"/>
  <c r="G28" i="5"/>
  <c r="G30" i="5"/>
  <c r="L15" i="3"/>
  <c r="L16" i="3"/>
  <c r="L17" i="3"/>
  <c r="L18" i="3"/>
  <c r="L20" i="3"/>
  <c r="L21" i="3"/>
  <c r="L22" i="3"/>
  <c r="L23" i="3"/>
  <c r="L24" i="3"/>
  <c r="L26" i="3"/>
  <c r="L27" i="3"/>
  <c r="L28" i="3"/>
  <c r="L29" i="3"/>
  <c r="L30" i="3"/>
  <c r="L31" i="3"/>
  <c r="L32" i="3"/>
  <c r="K11" i="3"/>
  <c r="K12" i="3"/>
  <c r="K15" i="3"/>
  <c r="K16" i="3"/>
  <c r="K18" i="3"/>
  <c r="K19" i="3"/>
  <c r="K20" i="3"/>
  <c r="K22" i="3"/>
  <c r="K23" i="3"/>
  <c r="K24" i="3"/>
  <c r="K25" i="3"/>
  <c r="K26" i="3"/>
  <c r="K27" i="3"/>
  <c r="K28" i="3"/>
  <c r="K29" i="3"/>
  <c r="K30" i="3"/>
  <c r="K31" i="3"/>
  <c r="K32" i="3"/>
  <c r="J10" i="3"/>
  <c r="K10" i="3" s="1"/>
  <c r="L41" i="3"/>
  <c r="L42" i="3"/>
  <c r="L43" i="3"/>
  <c r="L44" i="3"/>
  <c r="L45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8" i="3"/>
  <c r="L89" i="3"/>
  <c r="L90" i="3"/>
  <c r="L91" i="3"/>
  <c r="L92" i="3"/>
  <c r="L93" i="3"/>
  <c r="L94" i="3"/>
  <c r="L95" i="3"/>
  <c r="L96" i="3"/>
  <c r="L97" i="3"/>
  <c r="L98" i="3"/>
  <c r="L100" i="3"/>
  <c r="L101" i="3"/>
  <c r="L102" i="3"/>
  <c r="L103" i="3"/>
  <c r="L105" i="3"/>
  <c r="L106" i="3"/>
  <c r="L107" i="3"/>
  <c r="L108" i="3"/>
  <c r="L109" i="3"/>
  <c r="L110" i="3"/>
  <c r="L111" i="3"/>
  <c r="L112" i="3"/>
  <c r="L113" i="3"/>
  <c r="L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8" i="3"/>
  <c r="K89" i="3"/>
  <c r="K90" i="3"/>
  <c r="K91" i="3"/>
  <c r="K92" i="3"/>
  <c r="K93" i="3"/>
  <c r="K94" i="3"/>
  <c r="K95" i="3"/>
  <c r="K96" i="3"/>
  <c r="K97" i="3"/>
  <c r="K98" i="3"/>
  <c r="K100" i="3"/>
  <c r="K101" i="3"/>
  <c r="K102" i="3"/>
  <c r="K103" i="3"/>
  <c r="K104" i="3"/>
  <c r="K105" i="3"/>
  <c r="K106" i="3"/>
  <c r="K107" i="3"/>
  <c r="K108" i="3"/>
  <c r="K109" i="3"/>
  <c r="K112" i="3"/>
  <c r="K113" i="3"/>
  <c r="K40" i="3"/>
  <c r="I30" i="3"/>
  <c r="I29" i="3"/>
  <c r="I27" i="3"/>
  <c r="I26" i="3" s="1"/>
  <c r="I23" i="3"/>
  <c r="I12" i="3" s="1"/>
  <c r="L12" i="3" s="1"/>
  <c r="I20" i="3"/>
  <c r="I15" i="3"/>
  <c r="I11" i="3" l="1"/>
  <c r="G40" i="3"/>
  <c r="G51" i="3"/>
  <c r="G47" i="3"/>
  <c r="G43" i="3"/>
  <c r="H30" i="3"/>
  <c r="H29" i="3" s="1"/>
  <c r="H27" i="3"/>
  <c r="H26" i="3" s="1"/>
  <c r="H23" i="3"/>
  <c r="H20" i="3"/>
  <c r="H15" i="3"/>
  <c r="G30" i="3"/>
  <c r="G29" i="3" s="1"/>
  <c r="G27" i="3"/>
  <c r="G26" i="3" s="1"/>
  <c r="G23" i="3"/>
  <c r="G20" i="3"/>
  <c r="G15" i="3"/>
  <c r="I10" i="3" l="1"/>
  <c r="L10" i="3" s="1"/>
  <c r="L11" i="3"/>
  <c r="G42" i="3"/>
  <c r="H12" i="3"/>
  <c r="H11" i="3" s="1"/>
  <c r="H10" i="3" s="1"/>
  <c r="G12" i="3"/>
  <c r="G11" i="3" s="1"/>
  <c r="G10" i="3" s="1"/>
  <c r="G8" i="5"/>
  <c r="C6" i="5"/>
  <c r="G6" i="5" s="1"/>
  <c r="G7" i="5"/>
</calcChain>
</file>

<file path=xl/sharedStrings.xml><?xml version="1.0" encoding="utf-8"?>
<sst xmlns="http://schemas.openxmlformats.org/spreadsheetml/2006/main" count="556" uniqueCount="220">
  <si>
    <t>PRIHODI UKUPNO</t>
  </si>
  <si>
    <t>RASHODI UKUPNO</t>
  </si>
  <si>
    <t>RAZLIKA - VIŠAK / MANJAK</t>
  </si>
  <si>
    <t>Prihodi poslovanja</t>
  </si>
  <si>
    <t>Rashodi poslovanja</t>
  </si>
  <si>
    <t>Rashodi za zaposlene</t>
  </si>
  <si>
    <t>Rashodi za nabavu nefinancijske imovine</t>
  </si>
  <si>
    <t>Rashodi za nabavu neproizvedene dugotrajne imovine</t>
  </si>
  <si>
    <t>BROJČANA OZNAKA I NAZIV</t>
  </si>
  <si>
    <t>04 Ekonomski poslovi</t>
  </si>
  <si>
    <t>041 Opći ekonomski, trgovački i poslovi vezani uz rad</t>
  </si>
  <si>
    <t>Primici od financijske imovine i zaduživanja</t>
  </si>
  <si>
    <t>Izdaci za financijsku imovinu i otplate zajmova</t>
  </si>
  <si>
    <t>II. POSEBNI DIO</t>
  </si>
  <si>
    <t>I. OPĆI DIO</t>
  </si>
  <si>
    <t>Materijalni rashodi</t>
  </si>
  <si>
    <t>Primici od zaduživanja</t>
  </si>
  <si>
    <t>Izdaci za otplatu glavnice primljenih kredita i zajmova</t>
  </si>
  <si>
    <t>Pomoći iz inozemstva i od subjekata unutar općeg proračuna</t>
  </si>
  <si>
    <t>…</t>
  </si>
  <si>
    <t>PRIJENOS SREDSTAVA IZ PRETHODNE GODINE</t>
  </si>
  <si>
    <t>1 Opći prihodi i primici</t>
  </si>
  <si>
    <t>11 Opći prihodi i primici</t>
  </si>
  <si>
    <t>12 Sredstva učešća za pomoći</t>
  </si>
  <si>
    <t>….</t>
  </si>
  <si>
    <t>2 Doprinosi</t>
  </si>
  <si>
    <t>21 Doprinosi za mirovinsko osiguranje</t>
  </si>
  <si>
    <t>3 Vlastiti prihodi</t>
  </si>
  <si>
    <t>31 Vlastiti prihodi</t>
  </si>
  <si>
    <t>Prihodi od prodaje nefinancijske imovine</t>
  </si>
  <si>
    <t>Prihodi od prodaje proizvedene dugotrajne imovine</t>
  </si>
  <si>
    <t>INDEKS</t>
  </si>
  <si>
    <t>7 PRIHODI OD PRODAJE NEFINANCIJSKE IMOVINE</t>
  </si>
  <si>
    <t>6 PRIHODI POSLOVANJA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</si>
  <si>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</si>
  <si>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</si>
  <si>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</si>
  <si>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</si>
  <si>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Pomoći od inozemnih vlada</t>
  </si>
  <si>
    <t>Tekuće pomoći od inozemnih vlada</t>
  </si>
  <si>
    <t>Prihodi od prodaje proizvoda i robe te pruženih usluga</t>
  </si>
  <si>
    <t>Prihodi od prodaje građevinskih objekata</t>
  </si>
  <si>
    <t>Stambeni objekti</t>
  </si>
  <si>
    <t>Plaće (Bruto)</t>
  </si>
  <si>
    <t>Plaće za redovan rad</t>
  </si>
  <si>
    <t>Naknade troškova zaposlenima</t>
  </si>
  <si>
    <t>Službena putovanja</t>
  </si>
  <si>
    <t>6=5/2*100</t>
  </si>
  <si>
    <t>7=5/4*100</t>
  </si>
  <si>
    <t xml:space="preserve">IZVJEŠTAJ O PRIHODIMA I RASHODIMA PREMA EKONOMSKOJ KLASIFIKACIJI </t>
  </si>
  <si>
    <t>IZVJEŠTAJ O PRIHODIMA I RASHODIMA PREMA IZVORIMA FINANCIRANJA</t>
  </si>
  <si>
    <t>IZVJEŠTAJ O RASHODIMA PREMA FUNKCIJSKOJ KLASIFIKACIJI</t>
  </si>
  <si>
    <t xml:space="preserve">IZVJEŠTAJ RAČUNA FINANCIRANJA PREMA EKONOMSKOJ KLASIFIKACIJI </t>
  </si>
  <si>
    <t>Primljeni krediti i zajmovi od međunarodnih organizacija, institucija i tijela EU te inozemnih vlada</t>
  </si>
  <si>
    <t>Primljeni zajmovi od međunarodnih organizacija</t>
  </si>
  <si>
    <t>Otplata glavnice primljenih kredita i zajmova od međunarodnih organizacija, institucija i tijela EU te inozemnih vlada</t>
  </si>
  <si>
    <t>Otplata glavnice primljenih zajmova od međunarodnih organizacija</t>
  </si>
  <si>
    <t>IZVJEŠTAJ RAČUNA FINANCIRANJA PREMA IZVORIMA FINANCIRANJA</t>
  </si>
  <si>
    <t>5=4/3*100</t>
  </si>
  <si>
    <t>UKUPNO PRIMICI</t>
  </si>
  <si>
    <t xml:space="preserve">UKUPNO IZDACI </t>
  </si>
  <si>
    <t>UKUPNO RASHODI</t>
  </si>
  <si>
    <t>UKUPNO PRIHODI</t>
  </si>
  <si>
    <t>INDEKS**</t>
  </si>
  <si>
    <t>RAZLIKA PRIMITAKA I IZDATAKA</t>
  </si>
  <si>
    <t>SAŽETAK  RAČUNA PRIHODA I RASHODA I RAČUNA FINANCIRANJA</t>
  </si>
  <si>
    <t xml:space="preserve"> RAČUN FINANCIRANJA</t>
  </si>
  <si>
    <t xml:space="preserve"> RAČUN PRIHODA I RASHODA </t>
  </si>
  <si>
    <t>IZVJEŠTAJ PO PROGRAMSKOJ KLASIFIKACIJI</t>
  </si>
  <si>
    <t>PRIJENOS SREDSTAVA U SLJEDEĆE RAZDOBLJE</t>
  </si>
  <si>
    <t>SAŽETAK RAČUNA FINANCIRANJA</t>
  </si>
  <si>
    <t xml:space="preserve">NETO FINANCIRANJE </t>
  </si>
  <si>
    <t xml:space="preserve">VIŠAK/MANJAK + NETO FINANCIRANJE </t>
  </si>
  <si>
    <t>SAŽETAK RAČUNA PRIHODA I RASHODA</t>
  </si>
  <si>
    <t>IZVORNI PLAN ILI REBALANS N.*</t>
  </si>
  <si>
    <t>IZVRŠENJE FINANCIJSKOG PLANA PRORAČUNSKOG KORISNIKA DRŽAVNOG PRORAČUNA
ZA N. GODINU</t>
  </si>
  <si>
    <t>TEKUĆI PLAN N.*</t>
  </si>
  <si>
    <t xml:space="preserve">OSTVARENJE/IZVRŠENJE 
N. </t>
  </si>
  <si>
    <t>Napomena:  Iznosi u stupcu "OSTVARENJE/IZVRŠENJE N-1." preračunavaju se iz kuna u eure prema fiksnom tečaju konverzije (1 EUR=7,53450 kuna) i po pravilima za preračunavanje i zaokruživanje.</t>
  </si>
  <si>
    <t>Napomena : Iznosi u stupcima "OSTVARENJE/IZVRŠENJE N-1." i "OSTVARENJE/IZVRŠENJE N." iskazuju se na dvije decimale.</t>
  </si>
  <si>
    <t xml:space="preserve">OSTVARENJE/IZVRŠENJE 
N-1. </t>
  </si>
  <si>
    <t xml:space="preserve">Napomena : "N" označava razdoblje </t>
  </si>
  <si>
    <t xml:space="preserve">* Opći i posebni dio izvještaja o izvršenju proračuna sadrži samo izvorni plan ako od donošenja proračuna nije bilo izmjena i dopuna niti izvršenih preraspodjela odnosno izvorni plan i tekući plan ako je od donošenja proračuna bilo naknadno izvršenih preraspodjela.  
Opći i posebni dio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</si>
  <si>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izvještaja ne sadrži "TEKUĆI PLAN N.", "INDEKS"("OSTVARENJE/IZVRŠENJE N."/"TEKUĆI PLAN N.") iskazuje se kao "OSTVARENJE/IZVRŠENJE N."/"IZVORNI PLAN N." ODNOSNO "REBALANS N." </t>
  </si>
  <si>
    <t/>
  </si>
  <si>
    <t>IZVORNI PLAN ILI REBALANS 2025.</t>
  </si>
  <si>
    <t>TEKUĆI PLAN 2025.</t>
  </si>
  <si>
    <t>OSTVARENJE/IZVRŠENJE 
01.2024.-12.2024.</t>
  </si>
  <si>
    <t>OSTVARENJE/IZVRŠENJE 
01.2025.-12.2025.</t>
  </si>
  <si>
    <t>Pomoći od međunarodnih organizacija te institucija i tijela EU</t>
  </si>
  <si>
    <t>Tekuće pomoći od međunarodnih organizacija</t>
  </si>
  <si>
    <t>Tekuće pomoći od institucija i tijela EU</t>
  </si>
  <si>
    <t>Kapitalne pomoći od institucija i  tijela EU</t>
  </si>
  <si>
    <t>Pomoći od izvanproračunskih korisnika</t>
  </si>
  <si>
    <t>Kapitalne pomoći od izvanproračunskih korisnika</t>
  </si>
  <si>
    <t>Pomoći proračunskim korisnicima iz proračuna koji im nije nadležan</t>
  </si>
  <si>
    <t>Tekuće pomoći proračunskim korisnicima iz proračuna koji im nije nadležan</t>
  </si>
  <si>
    <t>Kapitalne pomoći proračunskim korisnicima iz proračuna koji im nije nadležan</t>
  </si>
  <si>
    <t>Prihodi od prodaje proizvoda i robe te pruženih usluga, prihodi od donacija te povrati po protestiranim jamstvima</t>
  </si>
  <si>
    <t>Prihodi od pruženih usluga</t>
  </si>
  <si>
    <t>Prihodi iz proračuna</t>
  </si>
  <si>
    <t>Prihodi iz nadležnog proračuna za financiranje rashoda</t>
  </si>
  <si>
    <t>Tekuće pomoći od izvanproračunskih korisnika</t>
  </si>
  <si>
    <t>Kapitalne pomoći od međunarodnih organizacija - ostalo</t>
  </si>
  <si>
    <t>Plaće za prekovremeni rad</t>
  </si>
  <si>
    <t>Plaće za posebne uvjete rada</t>
  </si>
  <si>
    <t>Ostali rashodi za zaposlene</t>
  </si>
  <si>
    <t>Doprinosi na plaće</t>
  </si>
  <si>
    <t>Doprinos za obvezno zdravstveno osiguranje</t>
  </si>
  <si>
    <t>Stručno usavršavanje zaposlenika</t>
  </si>
  <si>
    <t>Ostale naknade troškova zaposlenima</t>
  </si>
  <si>
    <t>Materijal i sirovine</t>
  </si>
  <si>
    <t>Energija</t>
  </si>
  <si>
    <t>Materijal i dijelovi za tekuće i investicijsko održavanje</t>
  </si>
  <si>
    <t>Sitan inventar i auto gume</t>
  </si>
  <si>
    <t>Službena, radna i zaštitna odjeća i obuća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</si>
  <si>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</si>
  <si>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</si>
  <si>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</si>
  <si>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</si>
  <si>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</si>
  <si>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</si>
  <si>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</si>
  <si>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</si>
  <si>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</si>
  <si>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</si>
  <si>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Ostali nespomenuti rashodi poslovanja</t>
  </si>
  <si>
    <t>Premije osiguranja</t>
  </si>
  <si>
    <t>Reprezentacija</t>
  </si>
  <si>
    <t>Članarine i norme</t>
  </si>
  <si>
    <t>Pristojbe i naknade</t>
  </si>
  <si>
    <t>Financijski rashodi</t>
  </si>
  <si>
    <t>Ostali financijski rashodi</t>
  </si>
  <si>
    <t>Bankarske usluge i usluge platnog prometa</t>
  </si>
  <si>
    <t>Zatezne kamate</t>
  </si>
  <si>
    <t>Naknade građanima i kućanstvima na temelju osiguranja i druge naknade</t>
  </si>
  <si>
    <t>Ostale naknade građanima i kućanstvima iz proračuna</t>
  </si>
  <si>
    <t>Naknade građanima i kućanstvima u novcu</t>
  </si>
  <si>
    <t>Nematerijalna imovina</t>
  </si>
  <si>
    <t>Licence</t>
  </si>
  <si>
    <t>Rashodi za nabavu proizvedene dugotrajne imovine</t>
  </si>
  <si>
    <t>Građevinski objekti</t>
  </si>
  <si>
    <t>Ostali građevinski objekti</t>
  </si>
  <si>
    <t>Postrojenja i oprema</t>
  </si>
  <si>
    <t>Uredska oprema i namještaj</t>
  </si>
  <si>
    <t>Komunikacijska oprema</t>
  </si>
  <si>
    <t>Oprema za održavanje i zaštitu</t>
  </si>
  <si>
    <t>Uređaji, strojevi i oprema za ostale namjene</t>
  </si>
  <si>
    <t>Prijevozna sredstva</t>
  </si>
  <si>
    <t>Prijevozna sredstva u cestovnom prometu</t>
  </si>
  <si>
    <t>Prijevozna sredstva u pomorskom i riječnom prometu</t>
  </si>
  <si>
    <t>Knjige, umjetnička djela i ostale izložbene vrijednosti</t>
  </si>
  <si>
    <t>Knjige</t>
  </si>
  <si>
    <t>Nematerijalna proizvedena imovina</t>
  </si>
  <si>
    <t>Ulaganja u računalne programe</t>
  </si>
  <si>
    <t>Rashodi za dodatna ulaganja na nefinanciskoj imovini</t>
  </si>
  <si>
    <t>Dodatna ulaganja na građevinskim objektima</t>
  </si>
  <si>
    <t>Dodatna ulaganja na postrojenjima i opremi</t>
  </si>
  <si>
    <t>Naknade za prijevoz, za rad na terenu i odvojeni život</t>
  </si>
  <si>
    <t>Uredski materijal i ostali materijalni rashodi</t>
  </si>
  <si>
    <t>Instrumenti i uređaji</t>
  </si>
  <si>
    <t>Medicinska i laboratorijska oprema</t>
  </si>
  <si>
    <t>PRIHODI</t>
  </si>
  <si>
    <t>5 Pomoći</t>
  </si>
  <si>
    <t>51 Pomoći EU</t>
  </si>
  <si>
    <t>52 Ostale pomoći</t>
  </si>
  <si>
    <t>56 Fondovi EU</t>
  </si>
  <si>
    <t>RASHODI</t>
  </si>
  <si>
    <t>07815</t>
  </si>
  <si>
    <t>DRŽAVNI HIDROMETEOROLOŠKI ZAVOD</t>
  </si>
  <si>
    <t>OPĆI PRIHODI I PRIMICI</t>
  </si>
  <si>
    <t>VLASTITI PRIHODI</t>
  </si>
  <si>
    <t>POMOĆI EU</t>
  </si>
  <si>
    <t>OSTALE POMOĆI</t>
  </si>
  <si>
    <t>OSTALE REFUNDACIJE IZ SREDSTAVA EU</t>
  </si>
  <si>
    <t>EUROPSKI FOND ZA REGIONALNI RAZVOJ (EFRR)</t>
  </si>
  <si>
    <t>ZAŠTITA I OČUVANJE PRIRODE I OKOLIŠA</t>
  </si>
  <si>
    <t>METEOROLOGIJA, HIDROLOGIJA I KAKVOĆA ZRAKA</t>
  </si>
  <si>
    <t>A654000</t>
  </si>
  <si>
    <t>ADMINISTRACIJA I UPRAVLJANJE</t>
  </si>
  <si>
    <t>Opći prihodi i primici</t>
  </si>
  <si>
    <t>Doprinosi za obvezno zdravstveno osiguranje</t>
  </si>
  <si>
    <t>Sitni inventar i autogume</t>
  </si>
  <si>
    <t>Usluge telefona, interneta, pošte i prijevoza</t>
  </si>
  <si>
    <t>Vlastiti prihodi</t>
  </si>
  <si>
    <t>A654015</t>
  </si>
  <si>
    <t>DRŽAVNA INFRASTRUKTURA ZA MOTRENJA ATMOSFERE, VODA I KVALITETE ZRAKA</t>
  </si>
  <si>
    <t>Material i sirovine</t>
  </si>
  <si>
    <t>Ostale pomoći</t>
  </si>
  <si>
    <t>Rashodi za dodatna ulaganja u nefinancijskoj imovini</t>
  </si>
  <si>
    <t>A654021</t>
  </si>
  <si>
    <t>OBRANA OD TUČE</t>
  </si>
  <si>
    <t>A654071</t>
  </si>
  <si>
    <t>MEĐUNARODNE OBVEZE</t>
  </si>
  <si>
    <t>A654077</t>
  </si>
  <si>
    <t>DRŽAVNA MREŽA ZA TRAJNO PRAĆENJE KVALITETE ZRAKA</t>
  </si>
  <si>
    <t>Ulag. u račun. programe</t>
  </si>
  <si>
    <t>K654052</t>
  </si>
  <si>
    <t>INFORMATIZACIJA</t>
  </si>
  <si>
    <t>K654054</t>
  </si>
  <si>
    <t>PROJEKT EUMETRAIN</t>
  </si>
  <si>
    <t>K654062</t>
  </si>
  <si>
    <t>OBNOVA VOZNOG PARKA</t>
  </si>
  <si>
    <t>K654072</t>
  </si>
  <si>
    <t>RAZVOJ DJELATNOSTI DHMZ-A</t>
  </si>
  <si>
    <t>K654081</t>
  </si>
  <si>
    <t>OPERATIVNI PROGRAM KONKURENTNOST I KOHEZIJA 2014.-2020. PRIORITET 5 - MODERNIZACIJA HIDROLOŠKE MJERNE MREŽE</t>
  </si>
  <si>
    <t>Europski fond za regionalni razvoj (EFRR)</t>
  </si>
  <si>
    <t>K654089</t>
  </si>
  <si>
    <t>EUMETNET KLIMA PROJEKT</t>
  </si>
  <si>
    <t>K654098</t>
  </si>
  <si>
    <t>PROMETNI MODEL ZA BOLJU POLITIKU KVALITETE ZRAKA U GRADOVIMA - LIFE CITY TRAQ</t>
  </si>
  <si>
    <t>K654099</t>
  </si>
  <si>
    <t>DIGITALNI SUSTAV ZA PROGNOZU EKSTREMNOG VREMENA - DEODE</t>
  </si>
  <si>
    <t>K654100</t>
  </si>
  <si>
    <t>PROGNOSTIČKI ALATI ZA UBLAŽAVANJE ZDRUŽENIH POSLJEDICA SUŠE, TOPLINSKIH VALOVA I POŽARA NA PORUČJU SREDIŠNJE EUROPE - CLIM4CAST</t>
  </si>
  <si>
    <t>Programi Unije</t>
  </si>
  <si>
    <t>T654101</t>
  </si>
  <si>
    <t>ZNANSTVENICI NOVE GENERACIJE U PODRUČJU UMJETNE INTELIGENCIJE ZA IZVRSNOST U PRAĆENJU KVALITETE ZRAKA - NextAIRE</t>
  </si>
  <si>
    <t>55 Refundacije iz pomoći EU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</si>
</sst>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Times New Roman"/>
      <family val="1"/>
    </font>
    <font>
      <b/>
      <sz val="10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b/>
      <sz val="11"/>
      <name val="Times New Roman"/>
      <family val="1"/>
    </font>
    <font>
      <b/>
      <sz val="12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9" fontId="19" fillId="0" borderId="0" applyFont="0" applyFill="0" applyBorder="0" applyAlignment="0" applyProtection="0"/>
  </cellStyleXfs>
  <cellXfs count="148">
    <xf numFmtId="0" fontId="0" fillId="0" borderId="0" xfId="0"/>
    <xf numFmtId="0" fontId="3" fillId="0" borderId="0" xfId="0" applyFont="1"/>
    <xf numFmtId="0" fontId="5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 wrapText="1"/>
    </xf>
    <xf numFmtId="0" fontId="8" fillId="2" borderId="3" xfId="0" applyFont="1" applyFill="1" applyBorder="1" applyAlignment="1">
      <alignment horizontal="left" vertical="center" wrapText="1"/>
    </xf>
    <xf numFmtId="0" fontId="6" fillId="2" borderId="3" xfId="0" quotePrefix="1" applyFont="1" applyFill="1" applyBorder="1" applyAlignment="1">
      <alignment horizontal="left" vertical="center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/>
    </xf>
    <xf numFmtId="0" fontId="7" fillId="2" borderId="3" xfId="0" quotePrefix="1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8" fillId="2" borderId="3" xfId="0" quotePrefix="1" applyFont="1" applyFill="1" applyBorder="1" applyAlignment="1">
      <alignment horizontal="left" vertical="center"/>
    </xf>
    <xf numFmtId="3" fontId="5" fillId="0" borderId="3" xfId="0" applyNumberFormat="1" applyFont="1" applyBorder="1" applyAlignment="1">
      <alignment horizontal="right"/>
    </xf>
    <xf numFmtId="0" fontId="8" fillId="3" borderId="1" xfId="0" applyFont="1" applyFill="1" applyBorder="1" applyAlignment="1">
      <alignment horizontal="left" vertical="center"/>
    </xf>
    <xf numFmtId="0" fontId="7" fillId="2" borderId="3" xfId="0" quotePrefix="1" applyFont="1" applyFill="1" applyBorder="1" applyAlignment="1">
      <alignment horizontal="left" vertical="center" wrapText="1" indent="1"/>
    </xf>
    <xf numFmtId="0" fontId="7" fillId="2" borderId="3" xfId="0" applyFont="1" applyFill="1" applyBorder="1" applyAlignment="1">
      <alignment horizontal="left" vertical="center" indent="1"/>
    </xf>
    <xf numFmtId="0" fontId="7" fillId="2" borderId="3" xfId="0" applyFont="1" applyFill="1" applyBorder="1" applyAlignment="1">
      <alignment horizontal="left" vertical="center" wrapText="1" indent="1"/>
    </xf>
    <xf numFmtId="0" fontId="6" fillId="2" borderId="3" xfId="0" quotePrefix="1" applyFont="1" applyFill="1" applyBorder="1" applyAlignment="1">
      <alignment horizontal="left" vertical="center" wrapText="1"/>
    </xf>
    <xf numFmtId="0" fontId="10" fillId="0" borderId="0" xfId="0" applyFont="1" applyAlignment="1">
      <alignment wrapText="1"/>
    </xf>
    <xf numFmtId="0" fontId="9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5" fillId="0" borderId="3" xfId="0" quotePrefix="1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0" fillId="0" borderId="3" xfId="0" applyBorder="1"/>
    <xf numFmtId="0" fontId="11" fillId="0" borderId="0" xfId="0" applyFont="1" applyAlignment="1">
      <alignment horizontal="center" vertical="center" wrapText="1"/>
    </xf>
    <xf numFmtId="0" fontId="13" fillId="0" borderId="0" xfId="0" applyFont="1" applyAlignment="1">
      <alignment vertical="top" wrapText="1"/>
    </xf>
    <xf numFmtId="0" fontId="14" fillId="2" borderId="3" xfId="0" applyFont="1" applyFill="1" applyBorder="1" applyAlignment="1">
      <alignment horizontal="center" vertical="center" wrapText="1"/>
    </xf>
    <xf numFmtId="0" fontId="14" fillId="0" borderId="3" xfId="0" quotePrefix="1" applyFont="1" applyBorder="1" applyAlignment="1">
      <alignment horizontal="center" vertical="center" wrapText="1"/>
    </xf>
    <xf numFmtId="0" fontId="14" fillId="0" borderId="3" xfId="0" quotePrefix="1" applyFont="1" applyBorder="1" applyAlignment="1">
      <alignment horizontal="center" vertical="center"/>
    </xf>
    <xf numFmtId="0" fontId="15" fillId="2" borderId="3" xfId="0" applyFont="1" applyFill="1" applyBorder="1" applyAlignment="1">
      <alignment vertical="center" wrapText="1"/>
    </xf>
    <xf numFmtId="0" fontId="5" fillId="3" borderId="3" xfId="0" quotePrefix="1" applyFont="1" applyFill="1" applyBorder="1" applyAlignment="1">
      <alignment horizontal="left" wrapText="1"/>
    </xf>
    <xf numFmtId="0" fontId="5" fillId="3" borderId="3" xfId="0" applyFont="1" applyFill="1" applyBorder="1" applyAlignment="1">
      <alignment horizontal="center" vertical="center" wrapText="1"/>
    </xf>
    <xf numFmtId="0" fontId="0" fillId="3" borderId="0" xfId="0" applyFill="1"/>
    <xf numFmtId="0" fontId="14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7" fillId="0" borderId="0" xfId="0" applyFont="1"/>
    <xf numFmtId="0" fontId="3" fillId="2" borderId="4" xfId="0" applyFont="1" applyFill="1" applyBorder="1" applyAlignment="1">
      <alignment horizontal="left" vertical="center" wrapText="1"/>
    </xf>
    <xf numFmtId="0" fontId="1" fillId="0" borderId="0" xfId="0" applyFont="1" applyAlignment="1">
      <alignment vertical="top" wrapText="1"/>
    </xf>
    <xf numFmtId="0" fontId="18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3" borderId="0" xfId="0" applyFill="1" applyAlignment="1">
      <alignment horizontal="left"/>
    </xf>
    <xf numFmtId="0" fontId="6" fillId="3" borderId="2" xfId="0" applyFont="1" applyFill="1" applyBorder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right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4" fontId="5" fillId="0" borderId="3" xfId="0" applyNumberFormat="1" applyFont="1" applyBorder="1" applyAlignment="1">
      <alignment horizontal="right"/>
    </xf>
    <xf numFmtId="4" fontId="5" fillId="3" borderId="3" xfId="0" applyNumberFormat="1" applyFont="1" applyFill="1" applyBorder="1" applyAlignment="1">
      <alignment horizontal="right"/>
    </xf>
    <xf numFmtId="4" fontId="5" fillId="0" borderId="3" xfId="0" applyNumberFormat="1" applyFont="1" applyBorder="1" applyAlignment="1">
      <alignment horizontal="right" wrapText="1"/>
    </xf>
    <xf numFmtId="4" fontId="5" fillId="3" borderId="3" xfId="0" applyNumberFormat="1" applyFont="1" applyFill="1" applyBorder="1" applyAlignment="1">
      <alignment horizontal="right" wrapText="1"/>
    </xf>
    <xf numFmtId="4" fontId="6" fillId="0" borderId="3" xfId="0" applyNumberFormat="1" applyFont="1" applyBorder="1" applyAlignment="1">
      <alignment vertical="center"/>
    </xf>
    <xf numFmtId="4" fontId="6" fillId="0" borderId="3" xfId="0" applyNumberFormat="1" applyFont="1" applyBorder="1" applyAlignment="1">
      <alignment vertical="center" wrapText="1"/>
    </xf>
    <xf numFmtId="4" fontId="21" fillId="3" borderId="3" xfId="0" applyNumberFormat="1" applyFont="1" applyFill="1" applyBorder="1" applyAlignment="1">
      <alignment vertical="center"/>
    </xf>
    <xf numFmtId="4" fontId="21" fillId="3" borderId="3" xfId="0" applyNumberFormat="1" applyFont="1" applyFill="1" applyBorder="1" applyAlignment="1">
      <alignment vertical="center" wrapText="1"/>
    </xf>
    <xf numFmtId="4" fontId="5" fillId="3" borderId="3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Border="1"/>
    <xf numFmtId="0" fontId="5" fillId="3" borderId="3" xfId="0" quotePrefix="1" applyFont="1" applyFill="1" applyBorder="1" applyAlignment="1">
      <alignment horizontal="center" vertical="center" wrapText="1"/>
    </xf>
    <xf numFmtId="4" fontId="5" fillId="2" borderId="3" xfId="0" applyNumberFormat="1" applyFont="1" applyFill="1" applyBorder="1"/>
    <xf numFmtId="4" fontId="3" fillId="2" borderId="3" xfId="0" applyNumberFormat="1" applyFont="1" applyFill="1" applyBorder="1" applyAlignment="1">
      <alignment horizontal="right"/>
    </xf>
    <xf numFmtId="4" fontId="15" fillId="2" borderId="3" xfId="0" applyNumberFormat="1" applyFont="1" applyFill="1" applyBorder="1" applyAlignment="1">
      <alignment vertical="center" wrapText="1"/>
    </xf>
    <xf numFmtId="4" fontId="5" fillId="3" borderId="3" xfId="0" quotePrefix="1" applyNumberFormat="1" applyFont="1" applyFill="1" applyBorder="1" applyAlignment="1">
      <alignment horizontal="center" vertical="center" wrapText="1"/>
    </xf>
    <xf numFmtId="4" fontId="0" fillId="0" borderId="0" xfId="0" applyNumberFormat="1"/>
    <xf numFmtId="4" fontId="22" fillId="2" borderId="3" xfId="0" applyNumberFormat="1" applyFont="1" applyFill="1" applyBorder="1" applyAlignment="1">
      <alignment horizontal="right"/>
    </xf>
    <xf numFmtId="10" fontId="0" fillId="0" borderId="3" xfId="2" applyNumberFormat="1" applyFont="1" applyBorder="1"/>
    <xf numFmtId="10" fontId="20" fillId="0" borderId="3" xfId="2" applyNumberFormat="1" applyFont="1" applyBorder="1"/>
    <xf numFmtId="4" fontId="0" fillId="0" borderId="3" xfId="0" applyNumberFormat="1" applyBorder="1"/>
    <xf numFmtId="4" fontId="5" fillId="2" borderId="3" xfId="0" applyNumberFormat="1" applyFont="1" applyFill="1" applyBorder="1" applyAlignment="1">
      <alignment horizontal="right"/>
    </xf>
    <xf numFmtId="0" fontId="22" fillId="2" borderId="4" xfId="0" applyFont="1" applyFill="1" applyBorder="1" applyAlignment="1">
      <alignment horizontal="left" vertical="center" wrapText="1"/>
    </xf>
    <xf numFmtId="3" fontId="22" fillId="2" borderId="4" xfId="0" applyNumberFormat="1" applyFont="1" applyFill="1" applyBorder="1" applyAlignment="1">
      <alignment horizontal="center" vertical="center"/>
    </xf>
    <xf numFmtId="4" fontId="22" fillId="2" borderId="3" xfId="0" applyNumberFormat="1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center" vertical="center"/>
    </xf>
    <xf numFmtId="3" fontId="3" fillId="2" borderId="3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3" fontId="22" fillId="2" borderId="3" xfId="0" applyNumberFormat="1" applyFont="1" applyFill="1" applyBorder="1" applyAlignment="1">
      <alignment horizontal="center" vertical="center"/>
    </xf>
    <xf numFmtId="10" fontId="3" fillId="2" borderId="3" xfId="2" applyNumberFormat="1" applyFont="1" applyFill="1" applyBorder="1" applyAlignment="1">
      <alignment horizontal="center" vertical="center"/>
    </xf>
    <xf numFmtId="0" fontId="23" fillId="0" borderId="3" xfId="0" applyFont="1" applyBorder="1" applyAlignment="1">
      <alignment horizontal="left" vertical="center" wrapText="1"/>
    </xf>
    <xf numFmtId="0" fontId="24" fillId="0" borderId="3" xfId="0" applyFont="1" applyBorder="1" applyAlignment="1">
      <alignment horizontal="left" vertical="center" wrapText="1"/>
    </xf>
    <xf numFmtId="4" fontId="22" fillId="2" borderId="4" xfId="0" applyNumberFormat="1" applyFont="1" applyFill="1" applyBorder="1" applyAlignment="1">
      <alignment horizontal="center" vertical="center"/>
    </xf>
    <xf numFmtId="4" fontId="3" fillId="2" borderId="4" xfId="0" applyNumberFormat="1" applyFont="1" applyFill="1" applyBorder="1" applyAlignment="1">
      <alignment horizontal="center" vertical="center"/>
    </xf>
    <xf numFmtId="4" fontId="13" fillId="0" borderId="0" xfId="0" applyNumberFormat="1" applyFont="1" applyAlignment="1">
      <alignment vertical="top" wrapText="1"/>
    </xf>
    <xf numFmtId="3" fontId="5" fillId="3" borderId="3" xfId="0" quotePrefix="1" applyNumberFormat="1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3" fontId="2" fillId="2" borderId="0" xfId="0" applyNumberFormat="1" applyFont="1" applyFill="1" applyAlignment="1">
      <alignment horizontal="center" vertical="center" wrapText="1"/>
    </xf>
    <xf numFmtId="3" fontId="14" fillId="3" borderId="3" xfId="0" applyNumberFormat="1" applyFont="1" applyFill="1" applyBorder="1" applyAlignment="1">
      <alignment horizontal="center" vertical="center" wrapText="1"/>
    </xf>
    <xf numFmtId="3" fontId="15" fillId="2" borderId="3" xfId="0" applyNumberFormat="1" applyFont="1" applyFill="1" applyBorder="1" applyAlignment="1">
      <alignment vertical="center" wrapText="1"/>
    </xf>
    <xf numFmtId="3" fontId="5" fillId="2" borderId="3" xfId="0" applyNumberFormat="1" applyFont="1" applyFill="1" applyBorder="1" applyAlignment="1">
      <alignment horizontal="right"/>
    </xf>
    <xf numFmtId="3" fontId="13" fillId="0" borderId="0" xfId="0" applyNumberFormat="1" applyFont="1" applyAlignment="1">
      <alignment vertical="top" wrapText="1"/>
    </xf>
    <xf numFmtId="3" fontId="0" fillId="0" borderId="0" xfId="0" applyNumberFormat="1"/>
    <xf numFmtId="0" fontId="4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8" fillId="3" borderId="1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8" fillId="0" borderId="1" xfId="0" quotePrefix="1" applyFont="1" applyBorder="1" applyAlignment="1">
      <alignment horizontal="left" vertical="center"/>
    </xf>
    <xf numFmtId="0" fontId="5" fillId="0" borderId="3" xfId="0" quotePrefix="1" applyFont="1" applyBorder="1" applyAlignment="1">
      <alignment horizontal="center" vertical="center" wrapText="1"/>
    </xf>
    <xf numFmtId="0" fontId="14" fillId="0" borderId="3" xfId="0" quotePrefix="1" applyFont="1" applyBorder="1" applyAlignment="1">
      <alignment horizontal="center" wrapText="1"/>
    </xf>
    <xf numFmtId="0" fontId="14" fillId="0" borderId="1" xfId="0" quotePrefix="1" applyFont="1" applyBorder="1" applyAlignment="1">
      <alignment horizontal="center" wrapText="1"/>
    </xf>
    <xf numFmtId="0" fontId="5" fillId="3" borderId="3" xfId="0" quotePrefix="1" applyFont="1" applyFill="1" applyBorder="1" applyAlignment="1">
      <alignment horizontal="left" vertical="center" wrapText="1"/>
    </xf>
    <xf numFmtId="0" fontId="8" fillId="3" borderId="1" xfId="0" quotePrefix="1" applyFont="1" applyFill="1" applyBorder="1" applyAlignment="1">
      <alignment horizontal="left" vertical="center" wrapText="1"/>
    </xf>
    <xf numFmtId="0" fontId="8" fillId="0" borderId="1" xfId="0" quotePrefix="1" applyFont="1" applyBorder="1" applyAlignment="1">
      <alignment horizontal="left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5" fillId="3" borderId="1" xfId="0" quotePrefix="1" applyFont="1" applyFill="1" applyBorder="1" applyAlignment="1">
      <alignment horizontal="left" wrapText="1"/>
    </xf>
    <xf numFmtId="0" fontId="5" fillId="3" borderId="2" xfId="0" quotePrefix="1" applyFont="1" applyFill="1" applyBorder="1" applyAlignment="1">
      <alignment horizontal="left" wrapText="1"/>
    </xf>
    <xf numFmtId="0" fontId="5" fillId="3" borderId="4" xfId="0" quotePrefix="1" applyFont="1" applyFill="1" applyBorder="1" applyAlignment="1">
      <alignment horizontal="left" wrapText="1"/>
    </xf>
    <xf numFmtId="0" fontId="8" fillId="2" borderId="0" xfId="0" applyFont="1" applyFill="1" applyAlignment="1">
      <alignment horizontal="left" vertical="center" wrapText="1"/>
    </xf>
    <xf numFmtId="0" fontId="14" fillId="0" borderId="1" xfId="0" quotePrefix="1" applyFont="1" applyBorder="1" applyAlignment="1">
      <alignment horizontal="center" vertical="center" wrapText="1"/>
    </xf>
    <xf numFmtId="0" fontId="14" fillId="0" borderId="2" xfId="0" quotePrefix="1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22" fillId="2" borderId="4" xfId="0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49" fontId="22" fillId="2" borderId="1" xfId="0" applyNumberFormat="1" applyFont="1" applyFill="1" applyBorder="1" applyAlignment="1">
      <alignment horizontal="left" vertical="center" wrapText="1"/>
    </xf>
    <xf numFmtId="49" fontId="22" fillId="2" borderId="2" xfId="0" applyNumberFormat="1" applyFont="1" applyFill="1" applyBorder="1" applyAlignment="1">
      <alignment horizontal="left" vertical="center" wrapText="1"/>
    </xf>
    <xf numFmtId="49" fontId="22" fillId="2" borderId="4" xfId="0" applyNumberFormat="1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10" fontId="6" fillId="2" borderId="3" xfId="2" applyNumberFormat="1" applyFont="1" applyFill="1" applyBorder="1" applyAlignment="1">
      <alignment horizontal="center" vertical="center"/>
    </xf>
  </cellXfs>
  <cellStyles count="3">
    <cellStyle name="Normalno" xfId="0" builtinId="0"/>
    <cellStyle name="Obično_List4" xfId="1" xr:uid="{00000000-0005-0000-0000-000001000000}"/>
    <cellStyle name="Postotak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W40"/>
  <sheetViews>
    <sheetView zoomScaleNormal="100" workbookViewId="0">
      <selection activeCell="B2" sqref="B2:L2"/>
    </sheetView>
  </sheetViews>
  <sheetFormatPr defaultRowHeight="15" x14ac:dyDescent="0.25"/>
  <cols>
    <col min="6" max="10" width="25.28515625" customWidth="1"/>
    <col min="11" max="12" width="15.7109375" customWidth="1"/>
    <col min="13" max="13" width="25.28515625" customWidth="1"/>
  </cols>
  <sheetData>
    <row r="1" spans="2:13" ht="42" customHeight="1" x14ac:dyDescent="0.25">
      <c r="B1" s="96" t="s">
        <v>75</v>
      </c>
      <c r="C1" s="96"/>
      <c r="D1" s="96"/>
      <c r="E1" s="96"/>
      <c r="F1" s="96"/>
      <c r="G1" s="96"/>
      <c r="H1" s="96"/>
      <c r="I1" s="96"/>
      <c r="J1" s="96"/>
      <c r="K1" s="96"/>
      <c r="L1" s="96"/>
      <c r="M1" s="25"/>
    </row>
    <row r="2" spans="2:13" ht="18" customHeight="1" x14ac:dyDescent="0.25"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3"/>
    </row>
    <row r="3" spans="2:13" ht="15.75" customHeight="1" x14ac:dyDescent="0.25">
      <c r="B3" s="96" t="s">
        <v>14</v>
      </c>
      <c r="C3" s="96"/>
      <c r="D3" s="96"/>
      <c r="E3" s="96"/>
      <c r="F3" s="96"/>
      <c r="G3" s="96"/>
      <c r="H3" s="96"/>
      <c r="I3" s="96"/>
      <c r="J3" s="96"/>
      <c r="K3" s="96"/>
      <c r="L3" s="96"/>
      <c r="M3" s="24"/>
    </row>
    <row r="4" spans="2:13" ht="18" x14ac:dyDescent="0.25"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4"/>
    </row>
    <row r="5" spans="2:13" ht="18" customHeight="1" x14ac:dyDescent="0.25">
      <c r="B5" s="96" t="s">
        <v>65</v>
      </c>
      <c r="C5" s="96"/>
      <c r="D5" s="96"/>
      <c r="E5" s="96"/>
      <c r="F5" s="96"/>
      <c r="G5" s="96"/>
      <c r="H5" s="96"/>
      <c r="I5" s="96"/>
      <c r="J5" s="96"/>
      <c r="K5" s="96"/>
      <c r="L5" s="96"/>
      <c r="M5" s="23"/>
    </row>
    <row r="6" spans="2:13" ht="18" customHeight="1" x14ac:dyDescent="0.25"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23"/>
    </row>
    <row r="7" spans="2:13" ht="18" customHeight="1" x14ac:dyDescent="0.25">
      <c r="B7" s="112" t="s">
        <v>73</v>
      </c>
      <c r="C7" s="112"/>
      <c r="D7" s="112"/>
      <c r="E7" s="112"/>
      <c r="F7" s="112"/>
      <c r="G7" s="49"/>
      <c r="H7" s="50"/>
      <c r="I7" s="50"/>
      <c r="J7" s="50"/>
      <c r="K7" s="51"/>
      <c r="L7" s="51"/>
    </row>
    <row r="8" spans="2:13" ht="25.5" x14ac:dyDescent="0.25">
      <c r="B8" s="106" t="s">
        <v>8</v>
      </c>
      <c r="C8" s="106"/>
      <c r="D8" s="106"/>
      <c r="E8" s="106"/>
      <c r="F8" s="106"/>
      <c r="G8" s="27" t="s">
        <v>87</v>
      </c>
      <c r="H8" s="27" t="s">
        <v>85</v>
      </c>
      <c r="I8" s="27" t="s">
        <v>86</v>
      </c>
      <c r="J8" s="27" t="s">
        <v>88</v>
      </c>
      <c r="K8" s="27" t="s">
        <v>31</v>
      </c>
      <c r="L8" s="27" t="s">
        <v>63</v>
      </c>
    </row>
    <row r="9" spans="2:13" x14ac:dyDescent="0.25">
      <c r="B9" s="107">
        <v>1</v>
      </c>
      <c r="C9" s="107"/>
      <c r="D9" s="107"/>
      <c r="E9" s="107"/>
      <c r="F9" s="108"/>
      <c r="G9" s="33">
        <v>2</v>
      </c>
      <c r="H9" s="32">
        <v>3</v>
      </c>
      <c r="I9" s="32">
        <v>4</v>
      </c>
      <c r="J9" s="32">
        <v>5</v>
      </c>
      <c r="K9" s="32" t="s">
        <v>47</v>
      </c>
      <c r="L9" s="32" t="s">
        <v>48</v>
      </c>
    </row>
    <row r="10" spans="2:13" x14ac:dyDescent="0.25">
      <c r="B10" s="102" t="s">
        <v>33</v>
      </c>
      <c r="C10" s="103"/>
      <c r="D10" s="103"/>
      <c r="E10" s="103"/>
      <c r="F10" s="104"/>
      <c r="G10" s="54">
        <v>22309160.310000002</v>
      </c>
      <c r="H10" s="17">
        <v>23170195</v>
      </c>
      <c r="I10" s="17">
        <v>23170195</v>
      </c>
      <c r="J10" s="54">
        <v>22790115.399999999</v>
      </c>
      <c r="K10" s="54">
        <v>98.703098565882314</v>
      </c>
      <c r="L10" s="54">
        <v>99.05370821083666</v>
      </c>
    </row>
    <row r="11" spans="2:13" x14ac:dyDescent="0.25">
      <c r="B11" s="105" t="s">
        <v>32</v>
      </c>
      <c r="C11" s="104"/>
      <c r="D11" s="104"/>
      <c r="E11" s="104"/>
      <c r="F11" s="104"/>
      <c r="G11" s="58">
        <v>0</v>
      </c>
      <c r="H11" s="17">
        <v>0</v>
      </c>
      <c r="I11" s="17">
        <v>0</v>
      </c>
      <c r="J11" s="54">
        <v>0</v>
      </c>
      <c r="K11" s="54" t="s">
        <v>84</v>
      </c>
      <c r="L11" s="54" t="s">
        <v>84</v>
      </c>
    </row>
    <row r="12" spans="2:13" x14ac:dyDescent="0.25">
      <c r="B12" s="99" t="s">
        <v>0</v>
      </c>
      <c r="C12" s="100"/>
      <c r="D12" s="100"/>
      <c r="E12" s="100"/>
      <c r="F12" s="101"/>
      <c r="G12" s="60">
        <f>G10+G11</f>
        <v>22309160.310000002</v>
      </c>
      <c r="H12" s="60">
        <f>H10+H11</f>
        <v>23170195</v>
      </c>
      <c r="I12" s="60">
        <f>I10+I11</f>
        <v>23170195</v>
      </c>
      <c r="J12" s="60">
        <f>J10+J11</f>
        <v>22790115.399999999</v>
      </c>
      <c r="K12" s="55">
        <v>98.703098565882314</v>
      </c>
      <c r="L12" s="55">
        <v>99.05370821083666</v>
      </c>
    </row>
    <row r="13" spans="2:13" x14ac:dyDescent="0.25">
      <c r="B13" s="111" t="s">
        <v>34</v>
      </c>
      <c r="C13" s="103"/>
      <c r="D13" s="103"/>
      <c r="E13" s="103"/>
      <c r="F13" s="103"/>
      <c r="G13" s="59">
        <v>21743288.23</v>
      </c>
      <c r="H13" s="17">
        <v>24743490</v>
      </c>
      <c r="I13" s="17">
        <v>24743490</v>
      </c>
      <c r="J13" s="54">
        <v>23175692.030000001</v>
      </c>
      <c r="K13" s="56">
        <v>106.58779750720345</v>
      </c>
      <c r="L13" s="56">
        <v>93.663796133851775</v>
      </c>
    </row>
    <row r="14" spans="2:13" x14ac:dyDescent="0.25">
      <c r="B14" s="105" t="s">
        <v>35</v>
      </c>
      <c r="C14" s="104"/>
      <c r="D14" s="104"/>
      <c r="E14" s="104"/>
      <c r="F14" s="104"/>
      <c r="G14" s="58">
        <v>4052572.65</v>
      </c>
      <c r="H14" s="17">
        <v>1748606</v>
      </c>
      <c r="I14" s="17">
        <v>1748606</v>
      </c>
      <c r="J14" s="54">
        <v>1111786.72</v>
      </c>
      <c r="K14" s="56">
        <v>27.434097202427697</v>
      </c>
      <c r="L14" s="56">
        <v>63.581316774619324</v>
      </c>
    </row>
    <row r="15" spans="2:13" x14ac:dyDescent="0.25">
      <c r="B15" s="18" t="s">
        <v>1</v>
      </c>
      <c r="C15" s="48"/>
      <c r="D15" s="48"/>
      <c r="E15" s="48"/>
      <c r="F15" s="48"/>
      <c r="G15" s="60">
        <f>G13+G14</f>
        <v>25795860.879999999</v>
      </c>
      <c r="H15" s="60">
        <f>H13+H14</f>
        <v>26492096</v>
      </c>
      <c r="I15" s="60">
        <f>I13+I14</f>
        <v>26492096</v>
      </c>
      <c r="J15" s="60">
        <f>J13+J14</f>
        <v>24287478.75</v>
      </c>
      <c r="K15" s="55">
        <v>94.152619534518138</v>
      </c>
      <c r="L15" s="55">
        <v>91.678207530276197</v>
      </c>
    </row>
    <row r="16" spans="2:13" x14ac:dyDescent="0.25">
      <c r="B16" s="110" t="s">
        <v>2</v>
      </c>
      <c r="C16" s="100"/>
      <c r="D16" s="100"/>
      <c r="E16" s="100"/>
      <c r="F16" s="100"/>
      <c r="G16" s="61">
        <f>G12-G15</f>
        <v>-3486700.5699999966</v>
      </c>
      <c r="H16" s="61">
        <f>H12-H15</f>
        <v>-3321901</v>
      </c>
      <c r="I16" s="61">
        <f>I12-I15</f>
        <v>-3321901</v>
      </c>
      <c r="J16" s="61">
        <f>J12-J15</f>
        <v>-1497363.3500000015</v>
      </c>
      <c r="K16" s="57">
        <v>65.037023239423277</v>
      </c>
      <c r="L16" s="57">
        <v>53.207389378589539</v>
      </c>
    </row>
    <row r="17" spans="1:49" ht="18" x14ac:dyDescent="0.25">
      <c r="B17" s="114"/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"/>
    </row>
    <row r="18" spans="1:49" ht="18" customHeight="1" x14ac:dyDescent="0.25">
      <c r="B18" s="118" t="s">
        <v>70</v>
      </c>
      <c r="C18" s="118"/>
      <c r="D18" s="118"/>
      <c r="E18" s="118"/>
      <c r="F18" s="118"/>
      <c r="G18" s="49"/>
      <c r="H18" s="50"/>
      <c r="I18" s="50"/>
      <c r="J18" s="50"/>
      <c r="K18" s="51"/>
      <c r="L18" s="51"/>
      <c r="M18" s="1"/>
    </row>
    <row r="19" spans="1:49" ht="25.5" x14ac:dyDescent="0.25">
      <c r="B19" s="106" t="s">
        <v>8</v>
      </c>
      <c r="C19" s="106"/>
      <c r="D19" s="106"/>
      <c r="E19" s="106"/>
      <c r="F19" s="106"/>
      <c r="G19" s="27" t="s">
        <v>87</v>
      </c>
      <c r="H19" s="27" t="s">
        <v>85</v>
      </c>
      <c r="I19" s="27" t="s">
        <v>86</v>
      </c>
      <c r="J19" s="27" t="s">
        <v>88</v>
      </c>
      <c r="K19" s="2" t="s">
        <v>31</v>
      </c>
      <c r="L19" s="2" t="s">
        <v>63</v>
      </c>
    </row>
    <row r="20" spans="1:49" x14ac:dyDescent="0.25">
      <c r="B20" s="119">
        <v>1</v>
      </c>
      <c r="C20" s="120"/>
      <c r="D20" s="120"/>
      <c r="E20" s="120"/>
      <c r="F20" s="120"/>
      <c r="G20" s="34">
        <v>2</v>
      </c>
      <c r="H20" s="32">
        <v>3</v>
      </c>
      <c r="I20" s="32">
        <v>4</v>
      </c>
      <c r="J20" s="32">
        <v>5</v>
      </c>
      <c r="K20" s="32" t="s">
        <v>47</v>
      </c>
      <c r="L20" s="32" t="s">
        <v>48</v>
      </c>
    </row>
    <row r="21" spans="1:49" ht="15.75" customHeight="1" x14ac:dyDescent="0.25">
      <c r="B21" s="102" t="s">
        <v>36</v>
      </c>
      <c r="C21" s="121"/>
      <c r="D21" s="121"/>
      <c r="E21" s="121"/>
      <c r="F21" s="121"/>
      <c r="G21" s="28">
        <v>0</v>
      </c>
      <c r="H21" s="17">
        <v>0</v>
      </c>
      <c r="I21" s="17">
        <v>0</v>
      </c>
      <c r="J21" s="17">
        <v>0</v>
      </c>
      <c r="K21" s="17" t="s">
        <v>84</v>
      </c>
      <c r="L21" s="17" t="s">
        <v>84</v>
      </c>
    </row>
    <row r="22" spans="1:49" x14ac:dyDescent="0.25">
      <c r="B22" s="102" t="s">
        <v>37</v>
      </c>
      <c r="C22" s="103"/>
      <c r="D22" s="103"/>
      <c r="E22" s="103"/>
      <c r="F22" s="103"/>
      <c r="G22" s="26">
        <v>0</v>
      </c>
      <c r="H22" s="17">
        <v>0</v>
      </c>
      <c r="I22" s="17">
        <v>0</v>
      </c>
      <c r="J22" s="17">
        <v>0</v>
      </c>
      <c r="K22" s="54" t="s">
        <v>84</v>
      </c>
      <c r="L22" s="54" t="s">
        <v>84</v>
      </c>
    </row>
    <row r="23" spans="1:49" ht="15" customHeight="1" x14ac:dyDescent="0.25">
      <c r="B23" s="115" t="s">
        <v>64</v>
      </c>
      <c r="C23" s="116"/>
      <c r="D23" s="116"/>
      <c r="E23" s="116"/>
      <c r="F23" s="117"/>
      <c r="G23" s="36">
        <v>0</v>
      </c>
      <c r="H23" s="37">
        <v>0</v>
      </c>
      <c r="I23" s="37">
        <v>0</v>
      </c>
      <c r="J23" s="37">
        <v>0</v>
      </c>
      <c r="K23" s="62" t="s">
        <v>84</v>
      </c>
      <c r="L23" s="62" t="s">
        <v>84</v>
      </c>
    </row>
    <row r="24" spans="1:49" s="38" customFormat="1" ht="15" customHeight="1" x14ac:dyDescent="0.25">
      <c r="A24"/>
      <c r="B24" s="102" t="s">
        <v>20</v>
      </c>
      <c r="C24" s="103"/>
      <c r="D24" s="103"/>
      <c r="E24" s="103"/>
      <c r="F24" s="103"/>
      <c r="G24" s="63">
        <v>5331901.99</v>
      </c>
      <c r="H24" s="63">
        <v>3525920</v>
      </c>
      <c r="I24" s="63">
        <v>3525920</v>
      </c>
      <c r="J24" s="63">
        <v>3525919.73</v>
      </c>
      <c r="K24" s="54">
        <v>66.128742362722974</v>
      </c>
      <c r="L24" s="54">
        <v>99.999992342424108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</row>
    <row r="25" spans="1:49" s="38" customFormat="1" ht="15" customHeight="1" x14ac:dyDescent="0.25">
      <c r="A25"/>
      <c r="B25" s="102" t="s">
        <v>69</v>
      </c>
      <c r="C25" s="103"/>
      <c r="D25" s="103"/>
      <c r="E25" s="103"/>
      <c r="F25" s="103"/>
      <c r="G25" s="63">
        <v>-1845201.42</v>
      </c>
      <c r="H25" s="63">
        <v>-204019</v>
      </c>
      <c r="I25" s="63">
        <v>-204019</v>
      </c>
      <c r="J25" s="63">
        <v>-2028556.38</v>
      </c>
      <c r="K25" s="54">
        <v>109.9368533978258</v>
      </c>
      <c r="L25" s="54">
        <v>994.29777618751189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</row>
    <row r="26" spans="1:49" s="47" customFormat="1" x14ac:dyDescent="0.25">
      <c r="A26" s="46"/>
      <c r="B26" s="115" t="s">
        <v>71</v>
      </c>
      <c r="C26" s="116"/>
      <c r="D26" s="116"/>
      <c r="E26" s="116"/>
      <c r="F26" s="117"/>
      <c r="G26" s="60">
        <f>G24+G25</f>
        <v>3486700.5700000003</v>
      </c>
      <c r="H26" s="60">
        <f>H24+H25</f>
        <v>3321901</v>
      </c>
      <c r="I26" s="60">
        <f>I24+I25</f>
        <v>3321901</v>
      </c>
      <c r="J26" s="60">
        <f>J24+J25</f>
        <v>1497363.35</v>
      </c>
      <c r="K26" s="55">
        <v>42.944993983237282</v>
      </c>
      <c r="L26" s="55">
        <v>45.075495928385592</v>
      </c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</row>
    <row r="27" spans="1:49" x14ac:dyDescent="0.25">
      <c r="B27" s="109" t="s">
        <v>72</v>
      </c>
      <c r="C27" s="109"/>
      <c r="D27" s="109"/>
      <c r="E27" s="109"/>
      <c r="F27" s="109"/>
      <c r="G27" s="61">
        <f>G16+G26</f>
        <v>3.7252902984619141E-9</v>
      </c>
      <c r="H27" s="61">
        <f>H16+H26</f>
        <v>0</v>
      </c>
      <c r="I27" s="61">
        <f>I16+I26</f>
        <v>0</v>
      </c>
      <c r="J27" s="61">
        <f>J16+J26</f>
        <v>0</v>
      </c>
      <c r="K27" s="57"/>
      <c r="L27" s="57"/>
    </row>
    <row r="29" spans="1:49" x14ac:dyDescent="0.25"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</row>
    <row r="30" spans="1:49" x14ac:dyDescent="0.25">
      <c r="B30" s="97" t="s">
        <v>78</v>
      </c>
      <c r="C30" s="97"/>
      <c r="D30" s="97"/>
      <c r="E30" s="97"/>
      <c r="F30" s="97"/>
      <c r="G30" s="97"/>
      <c r="H30" s="97"/>
      <c r="I30" s="97"/>
      <c r="J30" s="97"/>
      <c r="K30" s="97"/>
      <c r="L30" s="97"/>
    </row>
    <row r="31" spans="1:49" ht="15" customHeight="1" x14ac:dyDescent="0.25">
      <c r="B31" s="97" t="s">
        <v>79</v>
      </c>
      <c r="C31" s="97"/>
      <c r="D31" s="97"/>
      <c r="E31" s="97"/>
      <c r="F31" s="97"/>
      <c r="G31" s="97"/>
      <c r="H31" s="97"/>
      <c r="I31" s="97"/>
      <c r="J31" s="97"/>
      <c r="K31" s="97"/>
      <c r="L31" s="97"/>
    </row>
    <row r="32" spans="1:49" ht="15" customHeight="1" x14ac:dyDescent="0.25">
      <c r="B32" s="97" t="s">
        <v>81</v>
      </c>
      <c r="C32" s="97"/>
      <c r="D32" s="97"/>
      <c r="E32" s="97"/>
      <c r="F32" s="97"/>
      <c r="G32" s="97"/>
      <c r="H32" s="97"/>
      <c r="I32" s="97"/>
      <c r="J32" s="97"/>
      <c r="K32" s="97"/>
      <c r="L32" s="97"/>
    </row>
    <row r="33" spans="2:12" ht="15" customHeight="1" x14ac:dyDescent="0.25">
      <c r="B33" s="97" t="s">
        <v>82</v>
      </c>
      <c r="C33" s="97"/>
      <c r="D33" s="97"/>
      <c r="E33" s="97"/>
      <c r="F33" s="97"/>
      <c r="G33" s="97"/>
      <c r="H33" s="97"/>
      <c r="I33" s="97"/>
      <c r="J33" s="97"/>
      <c r="K33" s="97"/>
      <c r="L33" s="97"/>
    </row>
    <row r="34" spans="2:12" ht="36.75" customHeight="1" x14ac:dyDescent="0.25"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</row>
    <row r="35" spans="2:12" ht="15" customHeight="1" x14ac:dyDescent="0.25">
      <c r="B35" s="98" t="s">
        <v>83</v>
      </c>
      <c r="C35" s="98"/>
      <c r="D35" s="98"/>
      <c r="E35" s="98"/>
      <c r="F35" s="98"/>
      <c r="G35" s="98"/>
      <c r="H35" s="98"/>
      <c r="I35" s="98"/>
      <c r="J35" s="98"/>
      <c r="K35" s="98"/>
      <c r="L35" s="98"/>
    </row>
    <row r="36" spans="2:12" x14ac:dyDescent="0.25"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</row>
    <row r="40" spans="2:12" x14ac:dyDescent="0.25">
      <c r="J40" s="69"/>
    </row>
  </sheetData>
  <mergeCells count="31">
    <mergeCell ref="B32:L32"/>
    <mergeCell ref="B2:L2"/>
    <mergeCell ref="B4:L4"/>
    <mergeCell ref="B6:L6"/>
    <mergeCell ref="B17:L17"/>
    <mergeCell ref="B5:L5"/>
    <mergeCell ref="B3:L3"/>
    <mergeCell ref="B26:F26"/>
    <mergeCell ref="B23:F23"/>
    <mergeCell ref="B18:F18"/>
    <mergeCell ref="B24:F24"/>
    <mergeCell ref="B25:F25"/>
    <mergeCell ref="B19:F19"/>
    <mergeCell ref="B20:F20"/>
    <mergeCell ref="B21:F21"/>
    <mergeCell ref="B1:L1"/>
    <mergeCell ref="B33:L34"/>
    <mergeCell ref="B35:L36"/>
    <mergeCell ref="B12:F12"/>
    <mergeCell ref="B22:F22"/>
    <mergeCell ref="B10:F10"/>
    <mergeCell ref="B11:F11"/>
    <mergeCell ref="B8:F8"/>
    <mergeCell ref="B9:F9"/>
    <mergeCell ref="B27:F27"/>
    <mergeCell ref="B14:F14"/>
    <mergeCell ref="B16:F16"/>
    <mergeCell ref="B13:F13"/>
    <mergeCell ref="B30:L30"/>
    <mergeCell ref="B31:L31"/>
    <mergeCell ref="B7:F7"/>
  </mergeCells>
  <pageMargins left="0.7" right="0.7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L113"/>
  <sheetViews>
    <sheetView topLeftCell="A70" zoomScaleNormal="100" workbookViewId="0">
      <selection sqref="A1:L113"/>
    </sheetView>
  </sheetViews>
  <sheetFormatPr defaultRowHeight="15" x14ac:dyDescent="0.25"/>
  <cols>
    <col min="2" max="2" width="7.42578125" bestFit="1" customWidth="1"/>
    <col min="3" max="3" width="8.42578125" bestFit="1" customWidth="1"/>
    <col min="4" max="4" width="11.42578125" customWidth="1"/>
    <col min="5" max="5" width="8.42578125" customWidth="1"/>
    <col min="6" max="6" width="48.42578125" bestFit="1" customWidth="1"/>
    <col min="7" max="7" width="25.28515625" style="69" customWidth="1"/>
    <col min="8" max="10" width="25.28515625" customWidth="1"/>
    <col min="11" max="12" width="15.7109375" customWidth="1"/>
    <col min="14" max="14" width="14.85546875" customWidth="1"/>
  </cols>
  <sheetData>
    <row r="1" spans="2:12" ht="18" x14ac:dyDescent="0.25"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</row>
    <row r="2" spans="2:12" ht="15.75" customHeight="1" x14ac:dyDescent="0.25">
      <c r="B2" s="96" t="s">
        <v>14</v>
      </c>
      <c r="C2" s="96"/>
      <c r="D2" s="96"/>
      <c r="E2" s="96"/>
      <c r="F2" s="96"/>
      <c r="G2" s="96"/>
      <c r="H2" s="96"/>
      <c r="I2" s="96"/>
      <c r="J2" s="96"/>
      <c r="K2" s="96"/>
      <c r="L2" s="96"/>
    </row>
    <row r="3" spans="2:12" ht="18" x14ac:dyDescent="0.25"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</row>
    <row r="4" spans="2:12" ht="15.75" customHeight="1" x14ac:dyDescent="0.25">
      <c r="B4" s="96" t="s">
        <v>67</v>
      </c>
      <c r="C4" s="96"/>
      <c r="D4" s="96"/>
      <c r="E4" s="96"/>
      <c r="F4" s="96"/>
      <c r="G4" s="96"/>
      <c r="H4" s="96"/>
      <c r="I4" s="96"/>
      <c r="J4" s="96"/>
      <c r="K4" s="96"/>
      <c r="L4" s="96"/>
    </row>
    <row r="5" spans="2:12" ht="18" x14ac:dyDescent="0.25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</row>
    <row r="6" spans="2:12" ht="15.75" customHeight="1" x14ac:dyDescent="0.25">
      <c r="B6" s="96" t="s">
        <v>49</v>
      </c>
      <c r="C6" s="96"/>
      <c r="D6" s="96"/>
      <c r="E6" s="96"/>
      <c r="F6" s="96"/>
      <c r="G6" s="96"/>
      <c r="H6" s="96"/>
      <c r="I6" s="96"/>
      <c r="J6" s="96"/>
      <c r="K6" s="96"/>
      <c r="L6" s="96"/>
    </row>
    <row r="7" spans="2:12" ht="18" x14ac:dyDescent="0.25"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</row>
    <row r="8" spans="2:12" ht="45" customHeight="1" x14ac:dyDescent="0.25">
      <c r="B8" s="125" t="s">
        <v>8</v>
      </c>
      <c r="C8" s="126"/>
      <c r="D8" s="126"/>
      <c r="E8" s="126"/>
      <c r="F8" s="127"/>
      <c r="G8" s="68" t="s">
        <v>87</v>
      </c>
      <c r="H8" s="64" t="s">
        <v>85</v>
      </c>
      <c r="I8" s="64" t="s">
        <v>86</v>
      </c>
      <c r="J8" s="64" t="s">
        <v>88</v>
      </c>
      <c r="K8" s="37" t="s">
        <v>31</v>
      </c>
      <c r="L8" s="37" t="s">
        <v>63</v>
      </c>
    </row>
    <row r="9" spans="2:12" x14ac:dyDescent="0.25">
      <c r="B9" s="122">
        <v>1</v>
      </c>
      <c r="C9" s="123"/>
      <c r="D9" s="123"/>
      <c r="E9" s="123"/>
      <c r="F9" s="124"/>
      <c r="G9" s="39">
        <v>2</v>
      </c>
      <c r="H9" s="39">
        <v>3</v>
      </c>
      <c r="I9" s="39">
        <v>4</v>
      </c>
      <c r="J9" s="39">
        <v>5</v>
      </c>
      <c r="K9" s="39" t="s">
        <v>47</v>
      </c>
      <c r="L9" s="39" t="s">
        <v>48</v>
      </c>
    </row>
    <row r="10" spans="2:12" x14ac:dyDescent="0.25">
      <c r="B10" s="7"/>
      <c r="C10" s="7"/>
      <c r="D10" s="7"/>
      <c r="E10" s="7"/>
      <c r="F10" s="7" t="s">
        <v>62</v>
      </c>
      <c r="G10" s="65">
        <f>G11+G34</f>
        <v>22309160.309999999</v>
      </c>
      <c r="H10" s="65">
        <f>H11+H34</f>
        <v>23170195</v>
      </c>
      <c r="I10" s="65">
        <f>I11+I34</f>
        <v>23170195</v>
      </c>
      <c r="J10" s="65">
        <f>J11</f>
        <v>22790115.399999999</v>
      </c>
      <c r="K10" s="72">
        <f>J10/G10</f>
        <v>1.0215586370493923</v>
      </c>
      <c r="L10" s="72">
        <f>J10/I10</f>
        <v>0.98359618466741428</v>
      </c>
    </row>
    <row r="11" spans="2:12" x14ac:dyDescent="0.25">
      <c r="B11" s="7">
        <v>6</v>
      </c>
      <c r="C11" s="7"/>
      <c r="D11" s="7"/>
      <c r="E11" s="7"/>
      <c r="F11" s="7" t="s">
        <v>3</v>
      </c>
      <c r="G11" s="65">
        <f>G12+G26+G29</f>
        <v>22309160.309999999</v>
      </c>
      <c r="H11" s="65">
        <f>H12+H26+H29</f>
        <v>23170195</v>
      </c>
      <c r="I11" s="65">
        <f>I12+I26+I29</f>
        <v>23170195</v>
      </c>
      <c r="J11" s="65">
        <f>J12+J26+J29</f>
        <v>22790115.399999999</v>
      </c>
      <c r="K11" s="72">
        <f t="shared" ref="K11:K32" si="0">J11/G11</f>
        <v>1.0215586370493923</v>
      </c>
      <c r="L11" s="72">
        <f t="shared" ref="L11:L32" si="1">J11/I11</f>
        <v>0.98359618466741428</v>
      </c>
    </row>
    <row r="12" spans="2:12" ht="25.5" x14ac:dyDescent="0.25">
      <c r="B12" s="7"/>
      <c r="C12" s="11">
        <v>63</v>
      </c>
      <c r="D12" s="11"/>
      <c r="E12" s="11"/>
      <c r="F12" s="11" t="s">
        <v>18</v>
      </c>
      <c r="G12" s="66">
        <f>G13+G15+G20+G23</f>
        <v>4006548.55</v>
      </c>
      <c r="H12" s="66">
        <f>H13+H15+H20+H23</f>
        <v>1873156</v>
      </c>
      <c r="I12" s="66">
        <f>I13+I15+I20+I23</f>
        <v>1873156</v>
      </c>
      <c r="J12" s="66">
        <f>J13+J15+J20+J23</f>
        <v>1803647.12</v>
      </c>
      <c r="K12" s="71">
        <f t="shared" si="0"/>
        <v>0.45017478198286159</v>
      </c>
      <c r="L12" s="71">
        <f t="shared" si="1"/>
        <v>0.96289210295351813</v>
      </c>
    </row>
    <row r="13" spans="2:12" x14ac:dyDescent="0.25">
      <c r="B13" s="8"/>
      <c r="C13" s="8"/>
      <c r="D13" s="8">
        <v>631</v>
      </c>
      <c r="E13" s="8"/>
      <c r="F13" s="8" t="s">
        <v>38</v>
      </c>
      <c r="G13" s="66"/>
      <c r="H13" s="66"/>
      <c r="I13" s="66"/>
      <c r="J13" s="66"/>
      <c r="K13" s="71"/>
      <c r="L13" s="71"/>
    </row>
    <row r="14" spans="2:12" x14ac:dyDescent="0.25">
      <c r="B14" s="8"/>
      <c r="C14" s="8"/>
      <c r="D14" s="8"/>
      <c r="E14" s="8">
        <v>6311</v>
      </c>
      <c r="F14" s="8" t="s">
        <v>39</v>
      </c>
      <c r="G14" s="66"/>
      <c r="H14" s="66"/>
      <c r="I14" s="66"/>
      <c r="J14" s="66"/>
      <c r="K14" s="71"/>
      <c r="L14" s="71"/>
    </row>
    <row r="15" spans="2:12" ht="25.5" x14ac:dyDescent="0.25">
      <c r="B15" s="8"/>
      <c r="C15" s="8"/>
      <c r="D15" s="8">
        <v>632</v>
      </c>
      <c r="E15" s="8"/>
      <c r="F15" s="22" t="s">
        <v>89</v>
      </c>
      <c r="G15" s="66">
        <f>G16+G17+G18+G19</f>
        <v>1171331.47</v>
      </c>
      <c r="H15" s="66">
        <f>H16+H17+H18+H19</f>
        <v>1174339</v>
      </c>
      <c r="I15" s="66">
        <f>I16+I17+I18+I19</f>
        <v>1174339</v>
      </c>
      <c r="J15" s="66">
        <f>J16+J17+J18+J19</f>
        <v>1090043.32</v>
      </c>
      <c r="K15" s="71">
        <f t="shared" si="0"/>
        <v>0.93060192432121724</v>
      </c>
      <c r="L15" s="71">
        <f t="shared" si="1"/>
        <v>0.92821861489740187</v>
      </c>
    </row>
    <row r="16" spans="2:12" x14ac:dyDescent="0.25">
      <c r="B16" s="8"/>
      <c r="C16" s="8"/>
      <c r="D16" s="9"/>
      <c r="E16" s="8">
        <v>6321</v>
      </c>
      <c r="F16" s="8" t="s">
        <v>90</v>
      </c>
      <c r="G16" s="66">
        <v>186086.79</v>
      </c>
      <c r="H16" s="66">
        <v>210000</v>
      </c>
      <c r="I16" s="66">
        <v>210000</v>
      </c>
      <c r="J16" s="66">
        <v>162082.28</v>
      </c>
      <c r="K16" s="71">
        <f t="shared" si="0"/>
        <v>0.87100368596825162</v>
      </c>
      <c r="L16" s="71">
        <f t="shared" si="1"/>
        <v>0.77182038095238092</v>
      </c>
    </row>
    <row r="17" spans="2:12" x14ac:dyDescent="0.25">
      <c r="B17" s="8"/>
      <c r="C17" s="8"/>
      <c r="D17" s="9"/>
      <c r="E17" s="8">
        <v>6322</v>
      </c>
      <c r="F17" s="8" t="s">
        <v>103</v>
      </c>
      <c r="G17" s="66"/>
      <c r="H17" s="66">
        <v>5618</v>
      </c>
      <c r="I17" s="66">
        <v>5618</v>
      </c>
      <c r="J17" s="66"/>
      <c r="K17" s="71"/>
      <c r="L17" s="71">
        <f t="shared" si="1"/>
        <v>0</v>
      </c>
    </row>
    <row r="18" spans="2:12" x14ac:dyDescent="0.25">
      <c r="B18" s="8"/>
      <c r="C18" s="8"/>
      <c r="D18" s="9"/>
      <c r="E18" s="8">
        <v>6323</v>
      </c>
      <c r="F18" s="8" t="s">
        <v>91</v>
      </c>
      <c r="G18" s="66">
        <v>1027744.68</v>
      </c>
      <c r="H18" s="66">
        <v>958721</v>
      </c>
      <c r="I18" s="66">
        <v>958721</v>
      </c>
      <c r="J18" s="66">
        <v>927961.04</v>
      </c>
      <c r="K18" s="71">
        <f t="shared" si="0"/>
        <v>0.90291008852509946</v>
      </c>
      <c r="L18" s="71">
        <f t="shared" si="1"/>
        <v>0.96791562926023322</v>
      </c>
    </row>
    <row r="19" spans="2:12" x14ac:dyDescent="0.25">
      <c r="B19" s="8"/>
      <c r="C19" s="8"/>
      <c r="D19" s="9"/>
      <c r="E19" s="8">
        <v>6324</v>
      </c>
      <c r="F19" s="8" t="s">
        <v>92</v>
      </c>
      <c r="G19" s="66">
        <v>-42500</v>
      </c>
      <c r="H19" s="66"/>
      <c r="I19" s="66"/>
      <c r="J19" s="66"/>
      <c r="K19" s="71">
        <f t="shared" si="0"/>
        <v>0</v>
      </c>
      <c r="L19" s="71"/>
    </row>
    <row r="20" spans="2:12" x14ac:dyDescent="0.25">
      <c r="B20" s="8"/>
      <c r="C20" s="8"/>
      <c r="D20" s="8">
        <v>634</v>
      </c>
      <c r="E20" s="8"/>
      <c r="F20" s="8" t="s">
        <v>93</v>
      </c>
      <c r="G20" s="66">
        <f>G21+G22</f>
        <v>2741117.58</v>
      </c>
      <c r="H20" s="66">
        <f>H21+H22</f>
        <v>598817</v>
      </c>
      <c r="I20" s="66">
        <f>I21+I22</f>
        <v>598817</v>
      </c>
      <c r="J20" s="66">
        <v>569824.24</v>
      </c>
      <c r="K20" s="71">
        <f t="shared" si="0"/>
        <v>0.20788026174346011</v>
      </c>
      <c r="L20" s="71">
        <f t="shared" si="1"/>
        <v>0.95158327168400358</v>
      </c>
    </row>
    <row r="21" spans="2:12" x14ac:dyDescent="0.25">
      <c r="B21" s="8"/>
      <c r="C21" s="8"/>
      <c r="D21" s="8"/>
      <c r="E21" s="8">
        <v>6341</v>
      </c>
      <c r="F21" s="8" t="s">
        <v>102</v>
      </c>
      <c r="G21" s="66"/>
      <c r="H21" s="66">
        <v>538817</v>
      </c>
      <c r="I21" s="66">
        <v>538817</v>
      </c>
      <c r="J21" s="66"/>
      <c r="K21" s="71"/>
      <c r="L21" s="71">
        <f t="shared" si="1"/>
        <v>0</v>
      </c>
    </row>
    <row r="22" spans="2:12" x14ac:dyDescent="0.25">
      <c r="B22" s="8"/>
      <c r="C22" s="8"/>
      <c r="D22" s="8"/>
      <c r="E22" s="8">
        <v>6342</v>
      </c>
      <c r="F22" s="22" t="s">
        <v>94</v>
      </c>
      <c r="G22" s="66">
        <v>2741117.58</v>
      </c>
      <c r="H22" s="66">
        <v>60000</v>
      </c>
      <c r="I22" s="66">
        <v>60000</v>
      </c>
      <c r="J22" s="66">
        <v>569824.24</v>
      </c>
      <c r="K22" s="71">
        <f t="shared" si="0"/>
        <v>0.20788026174346011</v>
      </c>
      <c r="L22" s="71">
        <f t="shared" si="1"/>
        <v>9.4970706666666658</v>
      </c>
    </row>
    <row r="23" spans="2:12" ht="25.5" x14ac:dyDescent="0.25">
      <c r="B23" s="8"/>
      <c r="C23" s="8"/>
      <c r="D23" s="8">
        <v>636</v>
      </c>
      <c r="E23" s="8"/>
      <c r="F23" s="22" t="s">
        <v>95</v>
      </c>
      <c r="G23" s="66">
        <f>G24+G25</f>
        <v>94099.5</v>
      </c>
      <c r="H23" s="66">
        <f>H24+H25</f>
        <v>100000</v>
      </c>
      <c r="I23" s="66">
        <f>I24+I25</f>
        <v>100000</v>
      </c>
      <c r="J23" s="66">
        <v>143779.56</v>
      </c>
      <c r="K23" s="71">
        <f t="shared" si="0"/>
        <v>1.5279524333285512</v>
      </c>
      <c r="L23" s="71">
        <f t="shared" si="1"/>
        <v>1.4377956000000001</v>
      </c>
    </row>
    <row r="24" spans="2:12" ht="25.5" x14ac:dyDescent="0.25">
      <c r="B24" s="8"/>
      <c r="C24" s="8"/>
      <c r="D24" s="8"/>
      <c r="E24" s="8">
        <v>6361</v>
      </c>
      <c r="F24" s="22" t="s">
        <v>96</v>
      </c>
      <c r="G24" s="66">
        <v>86099.5</v>
      </c>
      <c r="H24" s="66">
        <v>100000</v>
      </c>
      <c r="I24" s="66">
        <v>100000</v>
      </c>
      <c r="J24" s="66">
        <v>123779.56</v>
      </c>
      <c r="K24" s="71">
        <f t="shared" si="0"/>
        <v>1.4376339003130099</v>
      </c>
      <c r="L24" s="71">
        <f t="shared" si="1"/>
        <v>1.2377955999999999</v>
      </c>
    </row>
    <row r="25" spans="2:12" ht="25.5" x14ac:dyDescent="0.25">
      <c r="B25" s="8"/>
      <c r="C25" s="8"/>
      <c r="D25" s="8"/>
      <c r="E25" s="8">
        <v>6362</v>
      </c>
      <c r="F25" s="22" t="s">
        <v>97</v>
      </c>
      <c r="G25" s="66">
        <v>8000</v>
      </c>
      <c r="H25" s="66"/>
      <c r="I25" s="66"/>
      <c r="J25" s="66">
        <v>20000</v>
      </c>
      <c r="K25" s="71">
        <f t="shared" si="0"/>
        <v>2.5</v>
      </c>
      <c r="L25" s="71"/>
    </row>
    <row r="26" spans="2:12" ht="26.25" customHeight="1" x14ac:dyDescent="0.25">
      <c r="B26" s="8"/>
      <c r="C26" s="11">
        <v>66</v>
      </c>
      <c r="D26" s="11"/>
      <c r="E26" s="11"/>
      <c r="F26" s="22" t="s">
        <v>98</v>
      </c>
      <c r="G26" s="66">
        <f t="shared" ref="G26:I27" si="2">G27</f>
        <v>1016532.6</v>
      </c>
      <c r="H26" s="66">
        <f t="shared" si="2"/>
        <v>1787000</v>
      </c>
      <c r="I26" s="66">
        <f t="shared" si="2"/>
        <v>1787000</v>
      </c>
      <c r="J26" s="66">
        <v>1738353.08</v>
      </c>
      <c r="K26" s="71">
        <f t="shared" si="0"/>
        <v>1.7100809949430054</v>
      </c>
      <c r="L26" s="71">
        <f t="shared" si="1"/>
        <v>0.97277732512590942</v>
      </c>
    </row>
    <row r="27" spans="2:12" x14ac:dyDescent="0.25">
      <c r="B27" s="8"/>
      <c r="C27" s="8"/>
      <c r="D27" s="8">
        <v>661</v>
      </c>
      <c r="E27" s="8"/>
      <c r="F27" s="11" t="s">
        <v>40</v>
      </c>
      <c r="G27" s="66">
        <f t="shared" si="2"/>
        <v>1016532.6</v>
      </c>
      <c r="H27" s="66">
        <f t="shared" si="2"/>
        <v>1787000</v>
      </c>
      <c r="I27" s="66">
        <f t="shared" si="2"/>
        <v>1787000</v>
      </c>
      <c r="J27" s="66">
        <v>1738353.08</v>
      </c>
      <c r="K27" s="71">
        <f t="shared" si="0"/>
        <v>1.7100809949430054</v>
      </c>
      <c r="L27" s="71">
        <f t="shared" si="1"/>
        <v>0.97277732512590942</v>
      </c>
    </row>
    <row r="28" spans="2:12" x14ac:dyDescent="0.25">
      <c r="B28" s="8"/>
      <c r="C28" s="8"/>
      <c r="D28" s="8"/>
      <c r="E28" s="8">
        <v>6615</v>
      </c>
      <c r="F28" s="11" t="s">
        <v>99</v>
      </c>
      <c r="G28" s="66">
        <v>1016532.6</v>
      </c>
      <c r="H28" s="66">
        <v>1787000</v>
      </c>
      <c r="I28" s="66">
        <v>1787000</v>
      </c>
      <c r="J28" s="66">
        <v>1738353.08</v>
      </c>
      <c r="K28" s="71">
        <f t="shared" si="0"/>
        <v>1.7100809949430054</v>
      </c>
      <c r="L28" s="71">
        <f t="shared" si="1"/>
        <v>0.97277732512590942</v>
      </c>
    </row>
    <row r="29" spans="2:12" x14ac:dyDescent="0.25">
      <c r="B29" s="8"/>
      <c r="C29" s="8">
        <v>67</v>
      </c>
      <c r="D29" s="9"/>
      <c r="E29" s="9"/>
      <c r="F29" s="11" t="s">
        <v>100</v>
      </c>
      <c r="G29" s="66">
        <f>G30</f>
        <v>17286079.16</v>
      </c>
      <c r="H29" s="66">
        <f>H30</f>
        <v>19510039</v>
      </c>
      <c r="I29" s="66">
        <f>I30</f>
        <v>19510039</v>
      </c>
      <c r="J29" s="66">
        <v>19248115.199999999</v>
      </c>
      <c r="K29" s="71">
        <f t="shared" si="0"/>
        <v>1.113503821302644</v>
      </c>
      <c r="L29" s="71">
        <f t="shared" si="1"/>
        <v>0.98657492176207329</v>
      </c>
    </row>
    <row r="30" spans="2:12" x14ac:dyDescent="0.25">
      <c r="B30" s="8"/>
      <c r="C30" s="8"/>
      <c r="D30" s="8">
        <v>671</v>
      </c>
      <c r="E30" s="9"/>
      <c r="F30" s="11" t="s">
        <v>100</v>
      </c>
      <c r="G30" s="66">
        <f>G31+G32</f>
        <v>17286079.16</v>
      </c>
      <c r="H30" s="66">
        <f>H31+H32</f>
        <v>19510039</v>
      </c>
      <c r="I30" s="66">
        <f>I31+I32</f>
        <v>19510039</v>
      </c>
      <c r="J30" s="66">
        <v>19248115.199999999</v>
      </c>
      <c r="K30" s="71">
        <f t="shared" si="0"/>
        <v>1.113503821302644</v>
      </c>
      <c r="L30" s="71">
        <f t="shared" si="1"/>
        <v>0.98657492176207329</v>
      </c>
    </row>
    <row r="31" spans="2:12" x14ac:dyDescent="0.25">
      <c r="B31" s="8"/>
      <c r="C31" s="8"/>
      <c r="D31" s="8"/>
      <c r="E31" s="8">
        <v>6711</v>
      </c>
      <c r="F31" s="11" t="s">
        <v>101</v>
      </c>
      <c r="G31" s="66">
        <v>16682387.27</v>
      </c>
      <c r="H31" s="66">
        <v>19245525</v>
      </c>
      <c r="I31" s="66">
        <v>19245525</v>
      </c>
      <c r="J31" s="66">
        <v>19011617.399999999</v>
      </c>
      <c r="K31" s="71">
        <f t="shared" si="0"/>
        <v>1.1396221111704237</v>
      </c>
      <c r="L31" s="71">
        <f t="shared" si="1"/>
        <v>0.98784613046409486</v>
      </c>
    </row>
    <row r="32" spans="2:12" x14ac:dyDescent="0.25">
      <c r="B32" s="8"/>
      <c r="C32" s="8"/>
      <c r="D32" s="8"/>
      <c r="E32" s="8">
        <v>6712</v>
      </c>
      <c r="F32" s="11" t="s">
        <v>101</v>
      </c>
      <c r="G32" s="66">
        <v>603691.89</v>
      </c>
      <c r="H32" s="66">
        <v>264514</v>
      </c>
      <c r="I32" s="66">
        <v>264514</v>
      </c>
      <c r="J32" s="66">
        <v>236497.8</v>
      </c>
      <c r="K32" s="71">
        <f t="shared" si="0"/>
        <v>0.39175248817737141</v>
      </c>
      <c r="L32" s="71">
        <f t="shared" si="1"/>
        <v>0.89408424506831397</v>
      </c>
    </row>
    <row r="33" spans="2:12" x14ac:dyDescent="0.25">
      <c r="B33" s="16">
        <v>7</v>
      </c>
      <c r="C33" s="8"/>
      <c r="D33" s="9"/>
      <c r="E33" s="9"/>
      <c r="F33" s="11" t="s">
        <v>29</v>
      </c>
      <c r="G33" s="67"/>
      <c r="H33" s="67"/>
      <c r="I33" s="35"/>
      <c r="J33" s="35"/>
      <c r="K33" s="71"/>
      <c r="L33" s="71"/>
    </row>
    <row r="34" spans="2:12" x14ac:dyDescent="0.25">
      <c r="B34" s="8"/>
      <c r="C34" s="8">
        <v>72</v>
      </c>
      <c r="D34" s="9"/>
      <c r="E34" s="9"/>
      <c r="F34" s="22" t="s">
        <v>30</v>
      </c>
      <c r="G34" s="66"/>
      <c r="H34" s="66"/>
      <c r="I34" s="5"/>
      <c r="J34" s="5"/>
      <c r="K34" s="71"/>
      <c r="L34" s="71"/>
    </row>
    <row r="35" spans="2:12" x14ac:dyDescent="0.25">
      <c r="B35" s="8"/>
      <c r="C35" s="8"/>
      <c r="D35" s="8">
        <v>721</v>
      </c>
      <c r="E35" s="8"/>
      <c r="F35" s="22" t="s">
        <v>41</v>
      </c>
      <c r="G35" s="66"/>
      <c r="H35" s="66"/>
      <c r="I35" s="5"/>
      <c r="J35" s="5"/>
      <c r="K35" s="71"/>
      <c r="L35" s="71"/>
    </row>
    <row r="36" spans="2:12" x14ac:dyDescent="0.25">
      <c r="B36" s="8"/>
      <c r="C36" s="8"/>
      <c r="D36" s="8"/>
      <c r="E36" s="8">
        <v>7211</v>
      </c>
      <c r="F36" s="22" t="s">
        <v>42</v>
      </c>
      <c r="G36" s="66"/>
      <c r="H36" s="5"/>
      <c r="I36" s="5"/>
      <c r="J36" s="5"/>
      <c r="K36" s="71"/>
      <c r="L36" s="71"/>
    </row>
    <row r="37" spans="2:12" ht="18" x14ac:dyDescent="0.25"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</row>
    <row r="38" spans="2:12" ht="36.75" customHeight="1" x14ac:dyDescent="0.25">
      <c r="B38" s="125" t="s">
        <v>8</v>
      </c>
      <c r="C38" s="126"/>
      <c r="D38" s="126"/>
      <c r="E38" s="126"/>
      <c r="F38" s="127"/>
      <c r="G38" s="68" t="s">
        <v>87</v>
      </c>
      <c r="H38" s="64" t="s">
        <v>85</v>
      </c>
      <c r="I38" s="64" t="s">
        <v>86</v>
      </c>
      <c r="J38" s="64" t="s">
        <v>88</v>
      </c>
      <c r="K38" s="37" t="s">
        <v>31</v>
      </c>
      <c r="L38" s="37" t="s">
        <v>63</v>
      </c>
    </row>
    <row r="39" spans="2:12" x14ac:dyDescent="0.25">
      <c r="B39" s="122">
        <v>1</v>
      </c>
      <c r="C39" s="123"/>
      <c r="D39" s="123"/>
      <c r="E39" s="123"/>
      <c r="F39" s="124"/>
      <c r="G39" s="39">
        <v>2</v>
      </c>
      <c r="H39" s="39">
        <v>3</v>
      </c>
      <c r="I39" s="39">
        <v>4</v>
      </c>
      <c r="J39" s="39">
        <v>5</v>
      </c>
      <c r="K39" s="39" t="s">
        <v>47</v>
      </c>
      <c r="L39" s="39" t="s">
        <v>48</v>
      </c>
    </row>
    <row r="40" spans="2:12" x14ac:dyDescent="0.25">
      <c r="B40" s="7"/>
      <c r="C40" s="7"/>
      <c r="D40" s="7"/>
      <c r="E40" s="7"/>
      <c r="F40" s="7" t="s">
        <v>61</v>
      </c>
      <c r="G40" s="70">
        <f>G41+G88</f>
        <v>25795860.879999999</v>
      </c>
      <c r="H40" s="70">
        <v>26492096</v>
      </c>
      <c r="I40" s="70">
        <v>26492096</v>
      </c>
      <c r="J40" s="70">
        <v>24287478.75</v>
      </c>
      <c r="K40" s="72">
        <f>J40/G40</f>
        <v>0.94152619534518134</v>
      </c>
      <c r="L40" s="72">
        <f>J40/I40</f>
        <v>0.91678207530276201</v>
      </c>
    </row>
    <row r="41" spans="2:12" x14ac:dyDescent="0.25">
      <c r="B41" s="7">
        <v>3</v>
      </c>
      <c r="C41" s="7"/>
      <c r="D41" s="7"/>
      <c r="E41" s="7"/>
      <c r="F41" s="7" t="s">
        <v>4</v>
      </c>
      <c r="G41" s="70">
        <v>21743288.23</v>
      </c>
      <c r="H41" s="70">
        <v>24743490</v>
      </c>
      <c r="I41" s="70">
        <v>24743490</v>
      </c>
      <c r="J41" s="70">
        <v>23175692.030000001</v>
      </c>
      <c r="K41" s="72">
        <f t="shared" ref="K41:K104" si="3">J41/G41</f>
        <v>1.0658779750720344</v>
      </c>
      <c r="L41" s="72">
        <f t="shared" ref="L41:L103" si="4">J41/I41</f>
        <v>0.93663796133851773</v>
      </c>
    </row>
    <row r="42" spans="2:12" x14ac:dyDescent="0.25">
      <c r="B42" s="7"/>
      <c r="C42" s="11">
        <v>31</v>
      </c>
      <c r="D42" s="11"/>
      <c r="E42" s="11"/>
      <c r="F42" s="11" t="s">
        <v>5</v>
      </c>
      <c r="G42" s="66">
        <f>G43+G47+G49</f>
        <v>10375405.620000001</v>
      </c>
      <c r="H42" s="66">
        <v>12090155</v>
      </c>
      <c r="I42" s="66">
        <v>12090155</v>
      </c>
      <c r="J42" s="66">
        <v>11856458.23</v>
      </c>
      <c r="K42" s="71">
        <f t="shared" si="3"/>
        <v>1.1427464779926357</v>
      </c>
      <c r="L42" s="71">
        <f t="shared" si="4"/>
        <v>0.98067049016327756</v>
      </c>
    </row>
    <row r="43" spans="2:12" x14ac:dyDescent="0.25">
      <c r="B43" s="8"/>
      <c r="C43" s="8"/>
      <c r="D43" s="8">
        <v>311</v>
      </c>
      <c r="E43" s="8"/>
      <c r="F43" s="8" t="s">
        <v>43</v>
      </c>
      <c r="G43" s="66">
        <f>G44+G45+G46</f>
        <v>8629969.5800000001</v>
      </c>
      <c r="H43" s="66">
        <v>10092144</v>
      </c>
      <c r="I43" s="66">
        <v>10092144</v>
      </c>
      <c r="J43" s="66">
        <v>9917838.4499999993</v>
      </c>
      <c r="K43" s="71">
        <f t="shared" si="3"/>
        <v>1.1492321448020677</v>
      </c>
      <c r="L43" s="71">
        <f t="shared" si="4"/>
        <v>0.98272859067409257</v>
      </c>
    </row>
    <row r="44" spans="2:12" x14ac:dyDescent="0.25">
      <c r="B44" s="8"/>
      <c r="C44" s="8"/>
      <c r="D44" s="8"/>
      <c r="E44" s="8">
        <v>3111</v>
      </c>
      <c r="F44" s="8" t="s">
        <v>44</v>
      </c>
      <c r="G44" s="66">
        <v>8304227.8099999996</v>
      </c>
      <c r="H44" s="66">
        <v>9801632</v>
      </c>
      <c r="I44" s="66">
        <v>9801632</v>
      </c>
      <c r="J44" s="66">
        <v>9642304.9800000004</v>
      </c>
      <c r="K44" s="71">
        <f t="shared" si="3"/>
        <v>1.1611320402829846</v>
      </c>
      <c r="L44" s="71">
        <f t="shared" si="4"/>
        <v>0.98374484779677507</v>
      </c>
    </row>
    <row r="45" spans="2:12" x14ac:dyDescent="0.25">
      <c r="B45" s="8"/>
      <c r="C45" s="8"/>
      <c r="D45" s="8"/>
      <c r="E45" s="8">
        <v>3113</v>
      </c>
      <c r="F45" s="8" t="s">
        <v>104</v>
      </c>
      <c r="G45" s="66">
        <v>276989.67</v>
      </c>
      <c r="H45" s="66">
        <v>290512</v>
      </c>
      <c r="I45" s="66">
        <v>290512</v>
      </c>
      <c r="J45" s="66">
        <v>275533.46999999997</v>
      </c>
      <c r="K45" s="71">
        <f t="shared" si="3"/>
        <v>0.99474276423377084</v>
      </c>
      <c r="L45" s="71">
        <f t="shared" si="4"/>
        <v>0.94844092498760801</v>
      </c>
    </row>
    <row r="46" spans="2:12" x14ac:dyDescent="0.25">
      <c r="B46" s="8"/>
      <c r="C46" s="8"/>
      <c r="D46" s="8"/>
      <c r="E46" s="8">
        <v>3114</v>
      </c>
      <c r="F46" s="8" t="s">
        <v>105</v>
      </c>
      <c r="G46" s="66">
        <v>48752.1</v>
      </c>
      <c r="H46" s="66"/>
      <c r="I46" s="66"/>
      <c r="J46" s="66"/>
      <c r="K46" s="71">
        <f t="shared" si="3"/>
        <v>0</v>
      </c>
      <c r="L46" s="71"/>
    </row>
    <row r="47" spans="2:12" x14ac:dyDescent="0.25">
      <c r="B47" s="8"/>
      <c r="C47" s="8"/>
      <c r="D47" s="8">
        <v>312</v>
      </c>
      <c r="E47" s="8"/>
      <c r="F47" s="8" t="s">
        <v>106</v>
      </c>
      <c r="G47" s="66">
        <f>G48</f>
        <v>345864.72</v>
      </c>
      <c r="H47" s="66">
        <v>373000</v>
      </c>
      <c r="I47" s="66">
        <v>373000</v>
      </c>
      <c r="J47" s="66">
        <v>372430.84</v>
      </c>
      <c r="K47" s="71">
        <f t="shared" si="3"/>
        <v>1.0768107253032344</v>
      </c>
      <c r="L47" s="71">
        <f t="shared" si="4"/>
        <v>0.99847410187667562</v>
      </c>
    </row>
    <row r="48" spans="2:12" x14ac:dyDescent="0.25">
      <c r="B48" s="8"/>
      <c r="C48" s="8"/>
      <c r="D48" s="8"/>
      <c r="E48" s="8">
        <v>3121</v>
      </c>
      <c r="F48" s="8" t="s">
        <v>106</v>
      </c>
      <c r="G48" s="66">
        <v>345864.72</v>
      </c>
      <c r="H48" s="66">
        <v>373000</v>
      </c>
      <c r="I48" s="66">
        <v>373000</v>
      </c>
      <c r="J48" s="66">
        <v>372430.84</v>
      </c>
      <c r="K48" s="71">
        <f t="shared" si="3"/>
        <v>1.0768107253032344</v>
      </c>
      <c r="L48" s="71">
        <f t="shared" si="4"/>
        <v>0.99847410187667562</v>
      </c>
    </row>
    <row r="49" spans="2:12" x14ac:dyDescent="0.25">
      <c r="B49" s="8"/>
      <c r="C49" s="8"/>
      <c r="D49" s="8">
        <v>313</v>
      </c>
      <c r="E49" s="8"/>
      <c r="F49" s="8" t="s">
        <v>107</v>
      </c>
      <c r="G49" s="66">
        <v>1399571.32</v>
      </c>
      <c r="H49" s="66">
        <v>1625011</v>
      </c>
      <c r="I49" s="66">
        <v>1625011</v>
      </c>
      <c r="J49" s="66">
        <v>1566188.94</v>
      </c>
      <c r="K49" s="71">
        <f t="shared" si="3"/>
        <v>1.1190490385298835</v>
      </c>
      <c r="L49" s="71">
        <f t="shared" si="4"/>
        <v>0.96380205426301724</v>
      </c>
    </row>
    <row r="50" spans="2:12" x14ac:dyDescent="0.25">
      <c r="B50" s="8"/>
      <c r="C50" s="8"/>
      <c r="D50" s="8"/>
      <c r="E50" s="8">
        <v>3132</v>
      </c>
      <c r="F50" s="8" t="s">
        <v>108</v>
      </c>
      <c r="G50" s="66">
        <v>1399571.32</v>
      </c>
      <c r="H50" s="66">
        <v>1625011</v>
      </c>
      <c r="I50" s="66">
        <v>1625011</v>
      </c>
      <c r="J50" s="66">
        <v>1566188.94</v>
      </c>
      <c r="K50" s="71">
        <f t="shared" si="3"/>
        <v>1.1190490385298835</v>
      </c>
      <c r="L50" s="71">
        <f t="shared" si="4"/>
        <v>0.96380205426301724</v>
      </c>
    </row>
    <row r="51" spans="2:12" x14ac:dyDescent="0.25">
      <c r="B51" s="8"/>
      <c r="C51" s="8">
        <v>32</v>
      </c>
      <c r="D51" s="9"/>
      <c r="E51" s="9"/>
      <c r="F51" s="8" t="s">
        <v>15</v>
      </c>
      <c r="G51" s="66">
        <f>G52+G57+G64+G74</f>
        <v>11331541.460000001</v>
      </c>
      <c r="H51" s="66">
        <v>12608063</v>
      </c>
      <c r="I51" s="66">
        <v>12608063</v>
      </c>
      <c r="J51" s="66">
        <v>11289380.82</v>
      </c>
      <c r="K51" s="71">
        <f t="shared" si="3"/>
        <v>0.99627935527140532</v>
      </c>
      <c r="L51" s="71">
        <f t="shared" si="4"/>
        <v>0.89540961367340888</v>
      </c>
    </row>
    <row r="52" spans="2:12" x14ac:dyDescent="0.25">
      <c r="B52" s="8"/>
      <c r="C52" s="8"/>
      <c r="D52" s="8">
        <v>321</v>
      </c>
      <c r="E52" s="8"/>
      <c r="F52" s="8" t="s">
        <v>45</v>
      </c>
      <c r="G52" s="66">
        <v>713190.43</v>
      </c>
      <c r="H52" s="66">
        <v>745999</v>
      </c>
      <c r="I52" s="66">
        <v>745999</v>
      </c>
      <c r="J52" s="66">
        <v>743228.26</v>
      </c>
      <c r="K52" s="71">
        <f t="shared" si="3"/>
        <v>1.0421175449592053</v>
      </c>
      <c r="L52" s="71">
        <f t="shared" si="4"/>
        <v>0.99628586633494143</v>
      </c>
    </row>
    <row r="53" spans="2:12" x14ac:dyDescent="0.25">
      <c r="B53" s="8"/>
      <c r="C53" s="16"/>
      <c r="D53" s="8"/>
      <c r="E53" s="8">
        <v>3211</v>
      </c>
      <c r="F53" s="22" t="s">
        <v>46</v>
      </c>
      <c r="G53" s="66">
        <v>409130.8</v>
      </c>
      <c r="H53" s="66">
        <v>373896</v>
      </c>
      <c r="I53" s="66">
        <v>373896</v>
      </c>
      <c r="J53" s="66">
        <v>409891.34</v>
      </c>
      <c r="K53" s="71">
        <f t="shared" si="3"/>
        <v>1.0018589165127632</v>
      </c>
      <c r="L53" s="71">
        <f t="shared" si="4"/>
        <v>1.0962709951430345</v>
      </c>
    </row>
    <row r="54" spans="2:12" x14ac:dyDescent="0.25">
      <c r="B54" s="8"/>
      <c r="C54" s="16"/>
      <c r="D54" s="8"/>
      <c r="E54" s="8">
        <v>3212</v>
      </c>
      <c r="F54" s="22" t="s">
        <v>158</v>
      </c>
      <c r="G54" s="66">
        <v>269135.25</v>
      </c>
      <c r="H54" s="66">
        <v>288736</v>
      </c>
      <c r="I54" s="66">
        <v>288736</v>
      </c>
      <c r="J54" s="66">
        <v>270769.34999999998</v>
      </c>
      <c r="K54" s="71">
        <f t="shared" si="3"/>
        <v>1.006071668426934</v>
      </c>
      <c r="L54" s="71">
        <f t="shared" si="4"/>
        <v>0.93777481851933941</v>
      </c>
    </row>
    <row r="55" spans="2:12" x14ac:dyDescent="0.25">
      <c r="B55" s="8"/>
      <c r="C55" s="16"/>
      <c r="D55" s="8"/>
      <c r="E55" s="8">
        <v>3213</v>
      </c>
      <c r="F55" s="22" t="s">
        <v>109</v>
      </c>
      <c r="G55" s="66">
        <v>33493.379999999997</v>
      </c>
      <c r="H55" s="66">
        <v>81767</v>
      </c>
      <c r="I55" s="66">
        <v>81767</v>
      </c>
      <c r="J55" s="66">
        <v>61227.57</v>
      </c>
      <c r="K55" s="71">
        <f t="shared" si="3"/>
        <v>1.8280499012043576</v>
      </c>
      <c r="L55" s="71">
        <f t="shared" si="4"/>
        <v>0.74880538603593139</v>
      </c>
    </row>
    <row r="56" spans="2:12" x14ac:dyDescent="0.25">
      <c r="B56" s="8"/>
      <c r="C56" s="16"/>
      <c r="D56" s="8"/>
      <c r="E56" s="8">
        <v>3214</v>
      </c>
      <c r="F56" s="22" t="s">
        <v>110</v>
      </c>
      <c r="G56" s="66">
        <v>1431</v>
      </c>
      <c r="H56" s="66">
        <v>1600</v>
      </c>
      <c r="I56" s="66">
        <v>1600</v>
      </c>
      <c r="J56" s="66">
        <v>1340</v>
      </c>
      <c r="K56" s="71">
        <f t="shared" si="3"/>
        <v>0.93640810621942694</v>
      </c>
      <c r="L56" s="71">
        <f t="shared" si="4"/>
        <v>0.83750000000000002</v>
      </c>
    </row>
    <row r="57" spans="2:12" ht="15" customHeight="1" x14ac:dyDescent="0.25">
      <c r="B57" s="8"/>
      <c r="C57" s="8"/>
      <c r="D57" s="8">
        <v>322</v>
      </c>
      <c r="E57" s="8"/>
      <c r="F57" s="8" t="s">
        <v>45</v>
      </c>
      <c r="G57" s="66">
        <v>1294648.69</v>
      </c>
      <c r="H57" s="66">
        <v>1836495</v>
      </c>
      <c r="I57" s="66">
        <v>1836495</v>
      </c>
      <c r="J57" s="66">
        <v>1818145.02</v>
      </c>
      <c r="K57" s="71">
        <f t="shared" si="3"/>
        <v>1.4043539641630505</v>
      </c>
      <c r="L57" s="71">
        <f t="shared" si="4"/>
        <v>0.99000815139709064</v>
      </c>
    </row>
    <row r="58" spans="2:12" x14ac:dyDescent="0.25">
      <c r="B58" s="8"/>
      <c r="C58" s="16"/>
      <c r="D58" s="8"/>
      <c r="E58" s="8">
        <v>3221</v>
      </c>
      <c r="F58" s="22" t="s">
        <v>159</v>
      </c>
      <c r="G58" s="66">
        <v>49658.76</v>
      </c>
      <c r="H58" s="66">
        <v>63400</v>
      </c>
      <c r="I58" s="66">
        <v>63400</v>
      </c>
      <c r="J58" s="66">
        <v>44593.4</v>
      </c>
      <c r="K58" s="71">
        <f t="shared" si="3"/>
        <v>0.89799664751999442</v>
      </c>
      <c r="L58" s="71">
        <f t="shared" si="4"/>
        <v>0.70336593059936914</v>
      </c>
    </row>
    <row r="59" spans="2:12" x14ac:dyDescent="0.25">
      <c r="B59" s="8"/>
      <c r="C59" s="16"/>
      <c r="D59" s="8"/>
      <c r="E59" s="8">
        <v>3222</v>
      </c>
      <c r="F59" s="22" t="s">
        <v>111</v>
      </c>
      <c r="G59" s="66">
        <v>477562.17</v>
      </c>
      <c r="H59" s="66">
        <v>736950</v>
      </c>
      <c r="I59" s="66">
        <v>736950</v>
      </c>
      <c r="J59" s="66">
        <v>737757.83</v>
      </c>
      <c r="K59" s="71">
        <f t="shared" si="3"/>
        <v>1.5448414391784844</v>
      </c>
      <c r="L59" s="71">
        <f t="shared" si="4"/>
        <v>1.0010961802021847</v>
      </c>
    </row>
    <row r="60" spans="2:12" x14ac:dyDescent="0.25">
      <c r="B60" s="8"/>
      <c r="C60" s="16"/>
      <c r="D60" s="8"/>
      <c r="E60" s="8">
        <v>3223</v>
      </c>
      <c r="F60" s="22" t="s">
        <v>112</v>
      </c>
      <c r="G60" s="66">
        <v>344306.31</v>
      </c>
      <c r="H60" s="66">
        <v>470000</v>
      </c>
      <c r="I60" s="66">
        <v>470000</v>
      </c>
      <c r="J60" s="66">
        <v>408734.91</v>
      </c>
      <c r="K60" s="71">
        <f t="shared" si="3"/>
        <v>1.1871258182866296</v>
      </c>
      <c r="L60" s="71">
        <f t="shared" si="4"/>
        <v>0.86964874468085096</v>
      </c>
    </row>
    <row r="61" spans="2:12" x14ac:dyDescent="0.25">
      <c r="B61" s="8"/>
      <c r="C61" s="16"/>
      <c r="D61" s="8"/>
      <c r="E61" s="8">
        <v>3224</v>
      </c>
      <c r="F61" s="22" t="s">
        <v>113</v>
      </c>
      <c r="G61" s="66">
        <v>327074.42</v>
      </c>
      <c r="H61" s="66">
        <v>517509</v>
      </c>
      <c r="I61" s="66">
        <v>517509</v>
      </c>
      <c r="J61" s="66">
        <v>602880.28</v>
      </c>
      <c r="K61" s="71">
        <f t="shared" si="3"/>
        <v>1.843251086404128</v>
      </c>
      <c r="L61" s="71">
        <f t="shared" si="4"/>
        <v>1.1649657880346043</v>
      </c>
    </row>
    <row r="62" spans="2:12" x14ac:dyDescent="0.25">
      <c r="B62" s="8"/>
      <c r="C62" s="16"/>
      <c r="D62" s="8"/>
      <c r="E62" s="8">
        <v>3225</v>
      </c>
      <c r="F62" s="22" t="s">
        <v>114</v>
      </c>
      <c r="G62" s="66">
        <v>56966.84</v>
      </c>
      <c r="H62" s="66">
        <v>30636</v>
      </c>
      <c r="I62" s="66">
        <v>30636</v>
      </c>
      <c r="J62" s="66">
        <v>21959.279999999999</v>
      </c>
      <c r="K62" s="71">
        <f t="shared" si="3"/>
        <v>0.38547477795854573</v>
      </c>
      <c r="L62" s="71">
        <f t="shared" si="4"/>
        <v>0.71678025851938887</v>
      </c>
    </row>
    <row r="63" spans="2:12" x14ac:dyDescent="0.25">
      <c r="B63" s="8"/>
      <c r="C63" s="16"/>
      <c r="D63" s="8"/>
      <c r="E63" s="8">
        <v>3227</v>
      </c>
      <c r="F63" s="22" t="s">
        <v>115</v>
      </c>
      <c r="G63" s="66">
        <v>39080.19</v>
      </c>
      <c r="H63" s="66">
        <v>18000</v>
      </c>
      <c r="I63" s="66">
        <v>18000</v>
      </c>
      <c r="J63" s="66">
        <v>2219.3200000000002</v>
      </c>
      <c r="K63" s="71">
        <f t="shared" si="3"/>
        <v>5.6788874363200383E-2</v>
      </c>
      <c r="L63" s="71">
        <f t="shared" si="4"/>
        <v>0.12329555555555556</v>
      </c>
    </row>
    <row r="64" spans="2:12" x14ac:dyDescent="0.25">
      <c r="B64" s="8"/>
      <c r="C64" s="8"/>
      <c r="D64" s="8">
        <v>323</v>
      </c>
      <c r="E64" s="8"/>
      <c r="F64" s="8" t="s">
        <v>116</v>
      </c>
      <c r="G64" s="66">
        <v>7372361.29</v>
      </c>
      <c r="H64" s="66">
        <v>7953385</v>
      </c>
      <c r="I64" s="66">
        <v>7953385</v>
      </c>
      <c r="J64" s="66">
        <v>6714664.4699999997</v>
      </c>
      <c r="K64" s="71">
        <f t="shared" si="3"/>
        <v>0.91078885120672104</v>
      </c>
      <c r="L64" s="71">
        <f t="shared" si="4"/>
        <v>0.84425241202330825</v>
      </c>
    </row>
    <row r="65" spans="2:12" x14ac:dyDescent="0.25">
      <c r="B65" s="8"/>
      <c r="C65" s="16"/>
      <c r="D65" s="8"/>
      <c r="E65" s="8">
        <v>3231</v>
      </c>
      <c r="F65" s="22" t="s">
        <v>117</v>
      </c>
      <c r="G65" s="66">
        <v>204952.99</v>
      </c>
      <c r="H65" s="66">
        <v>254850</v>
      </c>
      <c r="I65" s="66">
        <v>254850</v>
      </c>
      <c r="J65" s="66">
        <v>207506.68</v>
      </c>
      <c r="K65" s="71">
        <f t="shared" si="3"/>
        <v>1.0124598816538368</v>
      </c>
      <c r="L65" s="71">
        <f t="shared" si="4"/>
        <v>0.81423064547773194</v>
      </c>
    </row>
    <row r="66" spans="2:12" x14ac:dyDescent="0.25">
      <c r="B66" s="8"/>
      <c r="C66" s="16"/>
      <c r="D66" s="8"/>
      <c r="E66" s="8">
        <v>3232</v>
      </c>
      <c r="F66" s="22" t="s">
        <v>118</v>
      </c>
      <c r="G66" s="66">
        <v>1965455.58</v>
      </c>
      <c r="H66" s="66">
        <v>2726164</v>
      </c>
      <c r="I66" s="66">
        <v>2726164</v>
      </c>
      <c r="J66" s="66">
        <v>1887457.12</v>
      </c>
      <c r="K66" s="71">
        <f t="shared" si="3"/>
        <v>0.96031532801163588</v>
      </c>
      <c r="L66" s="71">
        <f t="shared" si="4"/>
        <v>0.69234907364340526</v>
      </c>
    </row>
    <row r="67" spans="2:12" x14ac:dyDescent="0.25">
      <c r="B67" s="8"/>
      <c r="C67" s="16"/>
      <c r="D67" s="8"/>
      <c r="E67" s="8">
        <v>3233</v>
      </c>
      <c r="F67" s="22" t="s">
        <v>119</v>
      </c>
      <c r="G67" s="66">
        <v>47561.36</v>
      </c>
      <c r="H67" s="66">
        <v>22822</v>
      </c>
      <c r="I67" s="66">
        <v>22822</v>
      </c>
      <c r="J67" s="66">
        <v>19157.400000000001</v>
      </c>
      <c r="K67" s="71">
        <f t="shared" si="3"/>
        <v>0.4027933599880239</v>
      </c>
      <c r="L67" s="71">
        <f t="shared" si="4"/>
        <v>0.83942686881079664</v>
      </c>
    </row>
    <row r="68" spans="2:12" x14ac:dyDescent="0.25">
      <c r="B68" s="8"/>
      <c r="C68" s="16"/>
      <c r="D68" s="8"/>
      <c r="E68" s="8">
        <v>3234</v>
      </c>
      <c r="F68" s="22" t="s">
        <v>120</v>
      </c>
      <c r="G68" s="66">
        <v>946554.98</v>
      </c>
      <c r="H68" s="66">
        <v>235000</v>
      </c>
      <c r="I68" s="66">
        <v>235000</v>
      </c>
      <c r="J68" s="66">
        <v>212327.87</v>
      </c>
      <c r="K68" s="71">
        <f t="shared" si="3"/>
        <v>0.22431646812528522</v>
      </c>
      <c r="L68" s="71">
        <f t="shared" si="4"/>
        <v>0.90352285106382979</v>
      </c>
    </row>
    <row r="69" spans="2:12" x14ac:dyDescent="0.25">
      <c r="B69" s="8"/>
      <c r="C69" s="16"/>
      <c r="D69" s="8"/>
      <c r="E69" s="8">
        <v>3235</v>
      </c>
      <c r="F69" s="22" t="s">
        <v>121</v>
      </c>
      <c r="G69" s="66">
        <v>627754</v>
      </c>
      <c r="H69" s="66">
        <v>777397</v>
      </c>
      <c r="I69" s="66">
        <v>777397</v>
      </c>
      <c r="J69" s="66">
        <v>738091.55</v>
      </c>
      <c r="K69" s="71">
        <f t="shared" si="3"/>
        <v>1.1757655865195602</v>
      </c>
      <c r="L69" s="71">
        <f t="shared" si="4"/>
        <v>0.94943966853486705</v>
      </c>
    </row>
    <row r="70" spans="2:12" x14ac:dyDescent="0.25">
      <c r="B70" s="8"/>
      <c r="C70" s="16"/>
      <c r="D70" s="8"/>
      <c r="E70" s="8">
        <v>3236</v>
      </c>
      <c r="F70" s="22" t="s">
        <v>122</v>
      </c>
      <c r="G70" s="66">
        <v>18100.57</v>
      </c>
      <c r="H70" s="66">
        <v>15000</v>
      </c>
      <c r="I70" s="66">
        <v>15000</v>
      </c>
      <c r="J70" s="66">
        <v>2150.1999999999998</v>
      </c>
      <c r="K70" s="71">
        <f t="shared" si="3"/>
        <v>0.11879183915202669</v>
      </c>
      <c r="L70" s="71">
        <f t="shared" si="4"/>
        <v>0.14334666666666665</v>
      </c>
    </row>
    <row r="71" spans="2:12" x14ac:dyDescent="0.25">
      <c r="B71" s="8"/>
      <c r="C71" s="16"/>
      <c r="D71" s="8"/>
      <c r="E71" s="8">
        <v>3237</v>
      </c>
      <c r="F71" s="22" t="s">
        <v>123</v>
      </c>
      <c r="G71" s="66">
        <v>2680851.34</v>
      </c>
      <c r="H71" s="66">
        <v>2861416</v>
      </c>
      <c r="I71" s="66">
        <v>2861416</v>
      </c>
      <c r="J71" s="66">
        <v>2605746.79</v>
      </c>
      <c r="K71" s="71">
        <f t="shared" si="3"/>
        <v>0.97198481360029465</v>
      </c>
      <c r="L71" s="71">
        <f t="shared" si="4"/>
        <v>0.91064940924353543</v>
      </c>
    </row>
    <row r="72" spans="2:12" x14ac:dyDescent="0.25">
      <c r="B72" s="8"/>
      <c r="C72" s="16"/>
      <c r="D72" s="8"/>
      <c r="E72" s="8">
        <v>3238</v>
      </c>
      <c r="F72" s="22" t="s">
        <v>124</v>
      </c>
      <c r="G72" s="66">
        <v>224267.87</v>
      </c>
      <c r="H72" s="66">
        <v>315649</v>
      </c>
      <c r="I72" s="66">
        <v>315649</v>
      </c>
      <c r="J72" s="66">
        <v>309133.86</v>
      </c>
      <c r="K72" s="71">
        <f t="shared" si="3"/>
        <v>1.3784135016754739</v>
      </c>
      <c r="L72" s="71">
        <f t="shared" si="4"/>
        <v>0.97935954176949713</v>
      </c>
    </row>
    <row r="73" spans="2:12" x14ac:dyDescent="0.25">
      <c r="B73" s="8"/>
      <c r="C73" s="16"/>
      <c r="D73" s="8"/>
      <c r="E73" s="8">
        <v>3239</v>
      </c>
      <c r="F73" s="22" t="s">
        <v>125</v>
      </c>
      <c r="G73" s="66">
        <v>656862.6</v>
      </c>
      <c r="H73" s="66">
        <v>745087</v>
      </c>
      <c r="I73" s="66">
        <v>745087</v>
      </c>
      <c r="J73" s="66">
        <v>733093</v>
      </c>
      <c r="K73" s="71">
        <f t="shared" si="3"/>
        <v>1.1160522763816969</v>
      </c>
      <c r="L73" s="71">
        <f t="shared" si="4"/>
        <v>0.98390255097726842</v>
      </c>
    </row>
    <row r="74" spans="2:12" x14ac:dyDescent="0.25">
      <c r="B74" s="8"/>
      <c r="C74" s="8"/>
      <c r="D74" s="8">
        <v>329</v>
      </c>
      <c r="E74" s="8"/>
      <c r="F74" s="8" t="s">
        <v>126</v>
      </c>
      <c r="G74" s="66">
        <v>1951341.05</v>
      </c>
      <c r="H74" s="66">
        <v>2072184</v>
      </c>
      <c r="I74" s="66">
        <v>2072184</v>
      </c>
      <c r="J74" s="66">
        <v>2013343.07</v>
      </c>
      <c r="K74" s="71">
        <f t="shared" si="3"/>
        <v>1.0317740561036217</v>
      </c>
      <c r="L74" s="71">
        <f t="shared" si="4"/>
        <v>0.97160438937854943</v>
      </c>
    </row>
    <row r="75" spans="2:12" x14ac:dyDescent="0.25">
      <c r="B75" s="8"/>
      <c r="C75" s="16"/>
      <c r="D75" s="8"/>
      <c r="E75" s="8">
        <v>3292</v>
      </c>
      <c r="F75" s="22" t="s">
        <v>127</v>
      </c>
      <c r="G75" s="66">
        <v>40802.120000000003</v>
      </c>
      <c r="H75" s="66">
        <v>73189</v>
      </c>
      <c r="I75" s="66">
        <v>73189</v>
      </c>
      <c r="J75" s="66">
        <v>61351.66</v>
      </c>
      <c r="K75" s="71">
        <f t="shared" si="3"/>
        <v>1.5036390265995982</v>
      </c>
      <c r="L75" s="71">
        <f t="shared" si="4"/>
        <v>0.83826340023774071</v>
      </c>
    </row>
    <row r="76" spans="2:12" x14ac:dyDescent="0.25">
      <c r="B76" s="8"/>
      <c r="C76" s="16"/>
      <c r="D76" s="8"/>
      <c r="E76" s="8">
        <v>3293</v>
      </c>
      <c r="F76" s="22" t="s">
        <v>128</v>
      </c>
      <c r="G76" s="66">
        <v>41011.919999999998</v>
      </c>
      <c r="H76" s="66">
        <v>43850</v>
      </c>
      <c r="I76" s="66">
        <v>43850</v>
      </c>
      <c r="J76" s="66">
        <v>36671.519999999997</v>
      </c>
      <c r="K76" s="71">
        <f t="shared" si="3"/>
        <v>0.89416735427163607</v>
      </c>
      <c r="L76" s="71">
        <f t="shared" si="4"/>
        <v>0.83629464082098059</v>
      </c>
    </row>
    <row r="77" spans="2:12" x14ac:dyDescent="0.25">
      <c r="B77" s="8"/>
      <c r="C77" s="16"/>
      <c r="D77" s="8"/>
      <c r="E77" s="8">
        <v>3294</v>
      </c>
      <c r="F77" s="22" t="s">
        <v>129</v>
      </c>
      <c r="G77" s="66">
        <v>1832132.68</v>
      </c>
      <c r="H77" s="66">
        <v>1926322</v>
      </c>
      <c r="I77" s="66">
        <v>1926322</v>
      </c>
      <c r="J77" s="66">
        <v>1886917.28</v>
      </c>
      <c r="K77" s="71">
        <f t="shared" si="3"/>
        <v>1.0299020920253439</v>
      </c>
      <c r="L77" s="71">
        <f t="shared" si="4"/>
        <v>0.97954406376504033</v>
      </c>
    </row>
    <row r="78" spans="2:12" x14ac:dyDescent="0.25">
      <c r="B78" s="8"/>
      <c r="C78" s="16"/>
      <c r="D78" s="8"/>
      <c r="E78" s="8">
        <v>3295</v>
      </c>
      <c r="F78" s="22" t="s">
        <v>130</v>
      </c>
      <c r="G78" s="66">
        <v>23773.65</v>
      </c>
      <c r="H78" s="66">
        <v>21000</v>
      </c>
      <c r="I78" s="66">
        <v>21000</v>
      </c>
      <c r="J78" s="66">
        <v>20294.580000000002</v>
      </c>
      <c r="K78" s="71">
        <f t="shared" si="3"/>
        <v>0.85365856736344647</v>
      </c>
      <c r="L78" s="71">
        <f t="shared" si="4"/>
        <v>0.96640857142857151</v>
      </c>
    </row>
    <row r="79" spans="2:12" x14ac:dyDescent="0.25">
      <c r="B79" s="8"/>
      <c r="C79" s="16"/>
      <c r="D79" s="8"/>
      <c r="E79" s="8">
        <v>3299</v>
      </c>
      <c r="F79" s="22" t="s">
        <v>126</v>
      </c>
      <c r="G79" s="66">
        <v>13620.68</v>
      </c>
      <c r="H79" s="66">
        <v>7823</v>
      </c>
      <c r="I79" s="66">
        <v>7823</v>
      </c>
      <c r="J79" s="66">
        <v>8108.03</v>
      </c>
      <c r="K79" s="71">
        <f t="shared" si="3"/>
        <v>0.59527351057362776</v>
      </c>
      <c r="L79" s="71">
        <f t="shared" si="4"/>
        <v>1.0364348715326601</v>
      </c>
    </row>
    <row r="80" spans="2:12" x14ac:dyDescent="0.25">
      <c r="B80" s="8"/>
      <c r="C80" s="8">
        <v>34</v>
      </c>
      <c r="D80" s="9"/>
      <c r="E80" s="9"/>
      <c r="F80" s="8" t="s">
        <v>131</v>
      </c>
      <c r="G80" s="66">
        <v>458.57</v>
      </c>
      <c r="H80" s="66">
        <v>1300</v>
      </c>
      <c r="I80" s="66">
        <v>1300</v>
      </c>
      <c r="J80" s="66">
        <v>750.43</v>
      </c>
      <c r="K80" s="71">
        <f t="shared" si="3"/>
        <v>1.6364568113919358</v>
      </c>
      <c r="L80" s="71">
        <f t="shared" si="4"/>
        <v>0.57725384615384612</v>
      </c>
    </row>
    <row r="81" spans="2:12" x14ac:dyDescent="0.25">
      <c r="B81" s="8"/>
      <c r="C81" s="8"/>
      <c r="D81" s="8">
        <v>343</v>
      </c>
      <c r="E81" s="8"/>
      <c r="F81" s="8" t="s">
        <v>132</v>
      </c>
      <c r="G81" s="66">
        <v>458.57</v>
      </c>
      <c r="H81" s="66">
        <v>1300</v>
      </c>
      <c r="I81" s="66">
        <v>1300</v>
      </c>
      <c r="J81" s="66">
        <v>750.43</v>
      </c>
      <c r="K81" s="71">
        <f t="shared" si="3"/>
        <v>1.6364568113919358</v>
      </c>
      <c r="L81" s="71">
        <f t="shared" si="4"/>
        <v>0.57725384615384612</v>
      </c>
    </row>
    <row r="82" spans="2:12" x14ac:dyDescent="0.25">
      <c r="B82" s="8"/>
      <c r="C82" s="16"/>
      <c r="D82" s="8"/>
      <c r="E82" s="8">
        <v>3431</v>
      </c>
      <c r="F82" s="22" t="s">
        <v>133</v>
      </c>
      <c r="G82" s="66">
        <v>191.4</v>
      </c>
      <c r="H82" s="66">
        <v>200</v>
      </c>
      <c r="I82" s="66">
        <v>200</v>
      </c>
      <c r="J82" s="66">
        <v>87.5</v>
      </c>
      <c r="K82" s="71">
        <f t="shared" si="3"/>
        <v>0.4571577847439916</v>
      </c>
      <c r="L82" s="71">
        <f t="shared" si="4"/>
        <v>0.4375</v>
      </c>
    </row>
    <row r="83" spans="2:12" x14ac:dyDescent="0.25">
      <c r="B83" s="8"/>
      <c r="C83" s="16"/>
      <c r="D83" s="8"/>
      <c r="E83" s="8">
        <v>3433</v>
      </c>
      <c r="F83" s="22" t="s">
        <v>134</v>
      </c>
      <c r="G83" s="66">
        <v>267.17</v>
      </c>
      <c r="H83" s="66">
        <v>1100</v>
      </c>
      <c r="I83" s="66">
        <v>1100</v>
      </c>
      <c r="J83" s="66">
        <v>662.93</v>
      </c>
      <c r="K83" s="71">
        <f t="shared" si="3"/>
        <v>2.481304038627091</v>
      </c>
      <c r="L83" s="71">
        <f t="shared" si="4"/>
        <v>0.60266363636363629</v>
      </c>
    </row>
    <row r="84" spans="2:12" ht="25.5" x14ac:dyDescent="0.25">
      <c r="B84" s="8"/>
      <c r="C84" s="8">
        <v>37</v>
      </c>
      <c r="D84" s="9"/>
      <c r="E84" s="9"/>
      <c r="F84" s="22" t="s">
        <v>135</v>
      </c>
      <c r="G84" s="66">
        <v>35882.58</v>
      </c>
      <c r="H84" s="66">
        <v>43972</v>
      </c>
      <c r="I84" s="66">
        <v>43972</v>
      </c>
      <c r="J84" s="66">
        <v>29102.55</v>
      </c>
      <c r="K84" s="71">
        <f t="shared" si="3"/>
        <v>0.81104953991602602</v>
      </c>
      <c r="L84" s="71">
        <f t="shared" si="4"/>
        <v>0.66184276357682159</v>
      </c>
    </row>
    <row r="85" spans="2:12" x14ac:dyDescent="0.25">
      <c r="B85" s="8"/>
      <c r="C85" s="8"/>
      <c r="D85" s="8">
        <v>372</v>
      </c>
      <c r="E85" s="8"/>
      <c r="F85" s="8" t="s">
        <v>136</v>
      </c>
      <c r="G85" s="66">
        <v>35882.58</v>
      </c>
      <c r="H85" s="66">
        <v>43972</v>
      </c>
      <c r="I85" s="66">
        <v>43972</v>
      </c>
      <c r="J85" s="66">
        <v>29102.55</v>
      </c>
      <c r="K85" s="71">
        <f t="shared" si="3"/>
        <v>0.81104953991602602</v>
      </c>
      <c r="L85" s="71">
        <f t="shared" si="4"/>
        <v>0.66184276357682159</v>
      </c>
    </row>
    <row r="86" spans="2:12" x14ac:dyDescent="0.25">
      <c r="B86" s="8"/>
      <c r="C86" s="16"/>
      <c r="D86" s="8"/>
      <c r="E86" s="8">
        <v>3721</v>
      </c>
      <c r="F86" s="22" t="s">
        <v>137</v>
      </c>
      <c r="G86" s="66">
        <v>35882.58</v>
      </c>
      <c r="H86" s="66">
        <v>43972</v>
      </c>
      <c r="I86" s="66">
        <v>43972</v>
      </c>
      <c r="J86" s="66">
        <v>29102.55</v>
      </c>
      <c r="K86" s="71">
        <f t="shared" si="3"/>
        <v>0.81104953991602602</v>
      </c>
      <c r="L86" s="71">
        <f t="shared" si="4"/>
        <v>0.66184276357682159</v>
      </c>
    </row>
    <row r="87" spans="2:12" x14ac:dyDescent="0.25">
      <c r="B87" s="8"/>
      <c r="C87" s="16"/>
      <c r="D87" s="9"/>
      <c r="E87" s="9" t="s">
        <v>24</v>
      </c>
      <c r="F87" s="9"/>
      <c r="G87" s="66"/>
      <c r="H87" s="66"/>
      <c r="I87" s="66"/>
      <c r="J87" s="66"/>
      <c r="K87" s="71"/>
      <c r="L87" s="71"/>
    </row>
    <row r="88" spans="2:12" x14ac:dyDescent="0.25">
      <c r="B88" s="10">
        <v>4</v>
      </c>
      <c r="C88" s="10"/>
      <c r="D88" s="10"/>
      <c r="E88" s="10"/>
      <c r="F88" s="14" t="s">
        <v>6</v>
      </c>
      <c r="G88" s="70">
        <v>4052572.65</v>
      </c>
      <c r="H88" s="70">
        <v>1748606</v>
      </c>
      <c r="I88" s="70">
        <v>1748606</v>
      </c>
      <c r="J88" s="70">
        <v>1111786.72</v>
      </c>
      <c r="K88" s="71">
        <f t="shared" si="3"/>
        <v>0.27434097202427699</v>
      </c>
      <c r="L88" s="71">
        <f t="shared" si="4"/>
        <v>0.63581316774619323</v>
      </c>
    </row>
    <row r="89" spans="2:12" x14ac:dyDescent="0.25">
      <c r="B89" s="11"/>
      <c r="C89" s="11">
        <v>41</v>
      </c>
      <c r="D89" s="11"/>
      <c r="E89" s="11"/>
      <c r="F89" s="15" t="s">
        <v>7</v>
      </c>
      <c r="G89" s="66">
        <v>18768</v>
      </c>
      <c r="H89" s="66">
        <v>11336</v>
      </c>
      <c r="I89" s="66">
        <v>11336</v>
      </c>
      <c r="J89" s="66">
        <v>648</v>
      </c>
      <c r="K89" s="71">
        <f t="shared" si="3"/>
        <v>3.4526854219948847E-2</v>
      </c>
      <c r="L89" s="71">
        <f t="shared" si="4"/>
        <v>5.7163020465772763E-2</v>
      </c>
    </row>
    <row r="90" spans="2:12" x14ac:dyDescent="0.25">
      <c r="B90" s="8"/>
      <c r="C90" s="8"/>
      <c r="D90" s="8">
        <v>412</v>
      </c>
      <c r="E90" s="8"/>
      <c r="F90" s="8" t="s">
        <v>138</v>
      </c>
      <c r="G90" s="66">
        <v>18768</v>
      </c>
      <c r="H90" s="66">
        <v>11336</v>
      </c>
      <c r="I90" s="66">
        <v>11336</v>
      </c>
      <c r="J90" s="66">
        <v>648</v>
      </c>
      <c r="K90" s="71">
        <f t="shared" si="3"/>
        <v>3.4526854219948847E-2</v>
      </c>
      <c r="L90" s="71">
        <f t="shared" si="4"/>
        <v>5.7163020465772763E-2</v>
      </c>
    </row>
    <row r="91" spans="2:12" x14ac:dyDescent="0.25">
      <c r="B91" s="8"/>
      <c r="C91" s="16"/>
      <c r="D91" s="8"/>
      <c r="E91" s="8">
        <v>4123</v>
      </c>
      <c r="F91" s="22" t="s">
        <v>139</v>
      </c>
      <c r="G91" s="66">
        <v>18768</v>
      </c>
      <c r="H91" s="66">
        <v>11336</v>
      </c>
      <c r="I91" s="66">
        <v>11336</v>
      </c>
      <c r="J91" s="66">
        <v>648</v>
      </c>
      <c r="K91" s="71">
        <f t="shared" si="3"/>
        <v>3.4526854219948847E-2</v>
      </c>
      <c r="L91" s="71">
        <f t="shared" si="4"/>
        <v>5.7163020465772763E-2</v>
      </c>
    </row>
    <row r="92" spans="2:12" x14ac:dyDescent="0.25">
      <c r="B92" s="8"/>
      <c r="C92" s="8">
        <v>42</v>
      </c>
      <c r="D92" s="9"/>
      <c r="E92" s="9"/>
      <c r="F92" s="8" t="s">
        <v>140</v>
      </c>
      <c r="G92" s="66">
        <v>3966588.28</v>
      </c>
      <c r="H92" s="66">
        <v>1688357</v>
      </c>
      <c r="I92" s="66">
        <v>1688357</v>
      </c>
      <c r="J92" s="66">
        <v>1064226.22</v>
      </c>
      <c r="K92" s="71">
        <f t="shared" si="3"/>
        <v>0.26829762629157972</v>
      </c>
      <c r="L92" s="71">
        <f t="shared" si="4"/>
        <v>0.63033245930807291</v>
      </c>
    </row>
    <row r="93" spans="2:12" x14ac:dyDescent="0.25">
      <c r="B93" s="8"/>
      <c r="C93" s="8"/>
      <c r="D93" s="8">
        <v>421</v>
      </c>
      <c r="E93" s="8"/>
      <c r="F93" s="8" t="s">
        <v>141</v>
      </c>
      <c r="G93" s="66">
        <v>3416197.52</v>
      </c>
      <c r="H93" s="66">
        <v>1082483</v>
      </c>
      <c r="I93" s="66">
        <v>1082483</v>
      </c>
      <c r="J93" s="66">
        <v>538231.91</v>
      </c>
      <c r="K93" s="71">
        <f t="shared" si="3"/>
        <v>0.15755292451591033</v>
      </c>
      <c r="L93" s="71">
        <f t="shared" si="4"/>
        <v>0.49721973462862701</v>
      </c>
    </row>
    <row r="94" spans="2:12" x14ac:dyDescent="0.25">
      <c r="B94" s="8"/>
      <c r="C94" s="16"/>
      <c r="D94" s="8"/>
      <c r="E94" s="8">
        <v>4214</v>
      </c>
      <c r="F94" s="22" t="s">
        <v>142</v>
      </c>
      <c r="G94" s="66">
        <v>3416197.52</v>
      </c>
      <c r="H94" s="66">
        <v>1082483</v>
      </c>
      <c r="I94" s="66">
        <v>1082483</v>
      </c>
      <c r="J94" s="66">
        <v>538231.91</v>
      </c>
      <c r="K94" s="71">
        <f t="shared" si="3"/>
        <v>0.15755292451591033</v>
      </c>
      <c r="L94" s="71">
        <f t="shared" si="4"/>
        <v>0.49721973462862701</v>
      </c>
    </row>
    <row r="95" spans="2:12" x14ac:dyDescent="0.25">
      <c r="B95" s="8"/>
      <c r="C95" s="8"/>
      <c r="D95" s="8">
        <v>422</v>
      </c>
      <c r="E95" s="8"/>
      <c r="F95" s="8" t="s">
        <v>143</v>
      </c>
      <c r="G95" s="66">
        <v>448266.57</v>
      </c>
      <c r="H95" s="66">
        <v>414189</v>
      </c>
      <c r="I95" s="66">
        <v>414189</v>
      </c>
      <c r="J95" s="66">
        <v>366845.96</v>
      </c>
      <c r="K95" s="71">
        <f t="shared" si="3"/>
        <v>0.8183656434607649</v>
      </c>
      <c r="L95" s="71">
        <f t="shared" si="4"/>
        <v>0.88569701271641699</v>
      </c>
    </row>
    <row r="96" spans="2:12" x14ac:dyDescent="0.25">
      <c r="B96" s="8"/>
      <c r="C96" s="16"/>
      <c r="D96" s="8"/>
      <c r="E96" s="8">
        <v>4221</v>
      </c>
      <c r="F96" s="22" t="s">
        <v>144</v>
      </c>
      <c r="G96" s="66">
        <v>126082.81</v>
      </c>
      <c r="H96" s="66">
        <v>156426</v>
      </c>
      <c r="I96" s="66">
        <v>156426</v>
      </c>
      <c r="J96" s="66">
        <v>187194.93</v>
      </c>
      <c r="K96" s="71">
        <f t="shared" si="3"/>
        <v>1.4846982709221026</v>
      </c>
      <c r="L96" s="71">
        <f t="shared" si="4"/>
        <v>1.1966995895822945</v>
      </c>
    </row>
    <row r="97" spans="2:12" x14ac:dyDescent="0.25">
      <c r="B97" s="8"/>
      <c r="C97" s="16"/>
      <c r="D97" s="8"/>
      <c r="E97" s="8">
        <v>4222</v>
      </c>
      <c r="F97" s="22" t="s">
        <v>145</v>
      </c>
      <c r="G97" s="66">
        <v>86423.01</v>
      </c>
      <c r="H97" s="66">
        <v>60318</v>
      </c>
      <c r="I97" s="66">
        <v>60318</v>
      </c>
      <c r="J97" s="66">
        <v>32676.62</v>
      </c>
      <c r="K97" s="71">
        <f t="shared" si="3"/>
        <v>0.37810092474214912</v>
      </c>
      <c r="L97" s="71">
        <f t="shared" si="4"/>
        <v>0.54173911601843561</v>
      </c>
    </row>
    <row r="98" spans="2:12" x14ac:dyDescent="0.25">
      <c r="B98" s="8"/>
      <c r="C98" s="16"/>
      <c r="D98" s="8"/>
      <c r="E98" s="8">
        <v>4223</v>
      </c>
      <c r="F98" s="22" t="s">
        <v>146</v>
      </c>
      <c r="G98" s="66">
        <v>4738.74</v>
      </c>
      <c r="H98" s="66">
        <v>13000</v>
      </c>
      <c r="I98" s="66">
        <v>13000</v>
      </c>
      <c r="J98" s="66">
        <v>3537.49</v>
      </c>
      <c r="K98" s="71">
        <f t="shared" si="3"/>
        <v>0.74650434503686636</v>
      </c>
      <c r="L98" s="71">
        <f t="shared" si="4"/>
        <v>0.27211461538461534</v>
      </c>
    </row>
    <row r="99" spans="2:12" x14ac:dyDescent="0.25">
      <c r="B99" s="8"/>
      <c r="C99" s="16"/>
      <c r="D99" s="8"/>
      <c r="E99" s="8">
        <v>4224</v>
      </c>
      <c r="F99" s="22" t="s">
        <v>161</v>
      </c>
      <c r="G99" s="66"/>
      <c r="H99" s="66"/>
      <c r="I99" s="66"/>
      <c r="J99" s="66">
        <v>18743.75</v>
      </c>
      <c r="K99" s="71"/>
      <c r="L99" s="71"/>
    </row>
    <row r="100" spans="2:12" x14ac:dyDescent="0.25">
      <c r="B100" s="8"/>
      <c r="C100" s="16"/>
      <c r="D100" s="8"/>
      <c r="E100" s="8">
        <v>4225</v>
      </c>
      <c r="F100" s="22" t="s">
        <v>160</v>
      </c>
      <c r="G100" s="66">
        <v>194186.3</v>
      </c>
      <c r="H100" s="66">
        <v>130500</v>
      </c>
      <c r="I100" s="66">
        <v>130500</v>
      </c>
      <c r="J100" s="66">
        <v>99061.25</v>
      </c>
      <c r="K100" s="71">
        <f t="shared" si="3"/>
        <v>0.5101351125182364</v>
      </c>
      <c r="L100" s="71">
        <f t="shared" si="4"/>
        <v>0.75909003831417621</v>
      </c>
    </row>
    <row r="101" spans="2:12" x14ac:dyDescent="0.25">
      <c r="B101" s="8"/>
      <c r="C101" s="16"/>
      <c r="D101" s="8"/>
      <c r="E101" s="8">
        <v>4227</v>
      </c>
      <c r="F101" s="22" t="s">
        <v>147</v>
      </c>
      <c r="G101" s="66">
        <v>36835.71</v>
      </c>
      <c r="H101" s="66">
        <v>53945</v>
      </c>
      <c r="I101" s="66">
        <v>53945</v>
      </c>
      <c r="J101" s="66">
        <v>25631.919999999998</v>
      </c>
      <c r="K101" s="71">
        <f t="shared" si="3"/>
        <v>0.69584433149245661</v>
      </c>
      <c r="L101" s="71">
        <f t="shared" si="4"/>
        <v>0.47514913337658721</v>
      </c>
    </row>
    <row r="102" spans="2:12" x14ac:dyDescent="0.25">
      <c r="B102" s="8"/>
      <c r="C102" s="8"/>
      <c r="D102" s="8">
        <v>423</v>
      </c>
      <c r="E102" s="8"/>
      <c r="F102" s="8" t="s">
        <v>148</v>
      </c>
      <c r="G102" s="66">
        <v>93965.39</v>
      </c>
      <c r="H102" s="66">
        <v>129140</v>
      </c>
      <c r="I102" s="66">
        <v>129140</v>
      </c>
      <c r="J102" s="66">
        <v>132389.4</v>
      </c>
      <c r="K102" s="71">
        <f t="shared" si="3"/>
        <v>1.4089166234504003</v>
      </c>
      <c r="L102" s="71">
        <f t="shared" si="4"/>
        <v>1.0251618398637137</v>
      </c>
    </row>
    <row r="103" spans="2:12" x14ac:dyDescent="0.25">
      <c r="B103" s="8"/>
      <c r="C103" s="16"/>
      <c r="D103" s="8"/>
      <c r="E103" s="8">
        <v>4231</v>
      </c>
      <c r="F103" s="22" t="s">
        <v>149</v>
      </c>
      <c r="G103" s="66">
        <v>92791.79</v>
      </c>
      <c r="H103" s="66">
        <v>129140</v>
      </c>
      <c r="I103" s="66">
        <v>129140</v>
      </c>
      <c r="J103" s="66">
        <v>129139.4</v>
      </c>
      <c r="K103" s="71">
        <f t="shared" si="3"/>
        <v>1.3917114865442299</v>
      </c>
      <c r="L103" s="71">
        <f t="shared" si="4"/>
        <v>0.99999535387951055</v>
      </c>
    </row>
    <row r="104" spans="2:12" x14ac:dyDescent="0.25">
      <c r="B104" s="8"/>
      <c r="C104" s="16"/>
      <c r="D104" s="8"/>
      <c r="E104" s="8">
        <v>4233</v>
      </c>
      <c r="F104" s="22" t="s">
        <v>150</v>
      </c>
      <c r="G104" s="66">
        <v>1173.5999999999999</v>
      </c>
      <c r="H104" s="66"/>
      <c r="I104" s="66"/>
      <c r="J104" s="66">
        <v>3250</v>
      </c>
      <c r="K104" s="71">
        <f t="shared" si="3"/>
        <v>2.7692569870483985</v>
      </c>
      <c r="L104" s="71"/>
    </row>
    <row r="105" spans="2:12" x14ac:dyDescent="0.25">
      <c r="B105" s="8"/>
      <c r="C105" s="8"/>
      <c r="D105" s="8">
        <v>424</v>
      </c>
      <c r="E105" s="8"/>
      <c r="F105" s="8" t="s">
        <v>151</v>
      </c>
      <c r="G105" s="66">
        <v>264.8</v>
      </c>
      <c r="H105" s="66">
        <v>1000</v>
      </c>
      <c r="I105" s="66">
        <v>1000</v>
      </c>
      <c r="J105" s="66">
        <v>314.2</v>
      </c>
      <c r="K105" s="71">
        <f t="shared" ref="K105:K113" si="5">J105/G105</f>
        <v>1.1865558912386707</v>
      </c>
      <c r="L105" s="71">
        <f t="shared" ref="L105:L113" si="6">J105/I105</f>
        <v>0.31419999999999998</v>
      </c>
    </row>
    <row r="106" spans="2:12" x14ac:dyDescent="0.25">
      <c r="B106" s="8"/>
      <c r="C106" s="16"/>
      <c r="D106" s="8"/>
      <c r="E106" s="8">
        <v>4241</v>
      </c>
      <c r="F106" s="22" t="s">
        <v>152</v>
      </c>
      <c r="G106" s="66">
        <v>264.8</v>
      </c>
      <c r="H106" s="66">
        <v>1000</v>
      </c>
      <c r="I106" s="66">
        <v>1000</v>
      </c>
      <c r="J106" s="66">
        <v>314.2</v>
      </c>
      <c r="K106" s="71">
        <f t="shared" si="5"/>
        <v>1.1865558912386707</v>
      </c>
      <c r="L106" s="71">
        <f t="shared" si="6"/>
        <v>0.31419999999999998</v>
      </c>
    </row>
    <row r="107" spans="2:12" x14ac:dyDescent="0.25">
      <c r="B107" s="8"/>
      <c r="C107" s="8"/>
      <c r="D107" s="8">
        <v>426</v>
      </c>
      <c r="E107" s="8"/>
      <c r="F107" s="8" t="s">
        <v>153</v>
      </c>
      <c r="G107" s="66">
        <v>7894</v>
      </c>
      <c r="H107" s="66">
        <v>61545</v>
      </c>
      <c r="I107" s="66">
        <v>61545</v>
      </c>
      <c r="J107" s="66">
        <v>26444.75</v>
      </c>
      <c r="K107" s="71">
        <f t="shared" si="5"/>
        <v>3.349980998226501</v>
      </c>
      <c r="L107" s="71">
        <f t="shared" si="6"/>
        <v>0.42968153383702984</v>
      </c>
    </row>
    <row r="108" spans="2:12" x14ac:dyDescent="0.25">
      <c r="B108" s="8"/>
      <c r="C108" s="16"/>
      <c r="D108" s="8"/>
      <c r="E108" s="8">
        <v>4262</v>
      </c>
      <c r="F108" s="22" t="s">
        <v>154</v>
      </c>
      <c r="G108" s="66">
        <v>7894</v>
      </c>
      <c r="H108" s="66">
        <v>61545</v>
      </c>
      <c r="I108" s="66">
        <v>61545</v>
      </c>
      <c r="J108" s="66">
        <v>26444.75</v>
      </c>
      <c r="K108" s="71">
        <f t="shared" si="5"/>
        <v>3.349980998226501</v>
      </c>
      <c r="L108" s="71">
        <f t="shared" si="6"/>
        <v>0.42968153383702984</v>
      </c>
    </row>
    <row r="109" spans="2:12" x14ac:dyDescent="0.25">
      <c r="B109" s="8"/>
      <c r="C109" s="8">
        <v>45</v>
      </c>
      <c r="D109" s="9"/>
      <c r="E109" s="9"/>
      <c r="F109" s="8" t="s">
        <v>155</v>
      </c>
      <c r="G109" s="66">
        <v>67216.37</v>
      </c>
      <c r="H109" s="66">
        <v>48913</v>
      </c>
      <c r="I109" s="66">
        <v>48913</v>
      </c>
      <c r="J109" s="66">
        <v>46912.5</v>
      </c>
      <c r="K109" s="71">
        <f t="shared" si="5"/>
        <v>0.69793266134425291</v>
      </c>
      <c r="L109" s="71">
        <f t="shared" si="6"/>
        <v>0.95910085253409116</v>
      </c>
    </row>
    <row r="110" spans="2:12" x14ac:dyDescent="0.25">
      <c r="B110" s="8"/>
      <c r="C110" s="8"/>
      <c r="D110" s="8">
        <v>451</v>
      </c>
      <c r="E110" s="8"/>
      <c r="F110" s="8" t="s">
        <v>156</v>
      </c>
      <c r="G110" s="66"/>
      <c r="H110" s="66">
        <v>17475</v>
      </c>
      <c r="I110" s="66">
        <v>17475</v>
      </c>
      <c r="J110" s="66">
        <v>15475</v>
      </c>
      <c r="K110" s="71"/>
      <c r="L110" s="71">
        <f t="shared" si="6"/>
        <v>0.88555078683834043</v>
      </c>
    </row>
    <row r="111" spans="2:12" x14ac:dyDescent="0.25">
      <c r="B111" s="8"/>
      <c r="C111" s="8"/>
      <c r="D111" s="8"/>
      <c r="E111" s="8">
        <v>4511</v>
      </c>
      <c r="F111" s="8" t="s">
        <v>156</v>
      </c>
      <c r="G111" s="66"/>
      <c r="H111" s="66">
        <v>17475</v>
      </c>
      <c r="I111" s="66">
        <v>17475</v>
      </c>
      <c r="J111" s="66">
        <v>15475</v>
      </c>
      <c r="K111" s="71"/>
      <c r="L111" s="71">
        <f t="shared" si="6"/>
        <v>0.88555078683834043</v>
      </c>
    </row>
    <row r="112" spans="2:12" x14ac:dyDescent="0.25">
      <c r="B112" s="8"/>
      <c r="C112" s="8"/>
      <c r="D112" s="8">
        <v>452</v>
      </c>
      <c r="E112" s="8"/>
      <c r="F112" s="8" t="s">
        <v>157</v>
      </c>
      <c r="G112" s="66">
        <v>67216.37</v>
      </c>
      <c r="H112" s="66">
        <v>31438</v>
      </c>
      <c r="I112" s="66">
        <v>31438</v>
      </c>
      <c r="J112" s="66">
        <v>31437.5</v>
      </c>
      <c r="K112" s="71">
        <f t="shared" si="5"/>
        <v>0.4677060067361567</v>
      </c>
      <c r="L112" s="71">
        <f t="shared" si="6"/>
        <v>0.99998409568038682</v>
      </c>
    </row>
    <row r="113" spans="2:12" x14ac:dyDescent="0.25">
      <c r="B113" s="8"/>
      <c r="C113" s="16"/>
      <c r="D113" s="8"/>
      <c r="E113" s="8">
        <v>4521</v>
      </c>
      <c r="F113" s="8" t="s">
        <v>157</v>
      </c>
      <c r="G113" s="66">
        <v>67216.37</v>
      </c>
      <c r="H113" s="66">
        <v>31483</v>
      </c>
      <c r="I113" s="66">
        <v>31483</v>
      </c>
      <c r="J113" s="66">
        <v>31437.5</v>
      </c>
      <c r="K113" s="71">
        <f t="shared" si="5"/>
        <v>0.4677060067361567</v>
      </c>
      <c r="L113" s="71">
        <f t="shared" si="6"/>
        <v>0.99855477559317729</v>
      </c>
    </row>
  </sheetData>
  <mergeCells count="12">
    <mergeCell ref="B1:L1"/>
    <mergeCell ref="B2:L2"/>
    <mergeCell ref="B4:L4"/>
    <mergeCell ref="B6:L6"/>
    <mergeCell ref="B39:F39"/>
    <mergeCell ref="B9:F9"/>
    <mergeCell ref="B38:F38"/>
    <mergeCell ref="B8:F8"/>
    <mergeCell ref="B7:L7"/>
    <mergeCell ref="B5:L5"/>
    <mergeCell ref="B37:L37"/>
    <mergeCell ref="B3:L3"/>
  </mergeCells>
  <pageMargins left="0.70866141732283472" right="0.70866141732283472" top="0.74803149606299213" bottom="0.74803149606299213" header="0.31496062992125984" footer="0.31496062992125984"/>
  <pageSetup paperSize="9" scale="5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K33"/>
  <sheetViews>
    <sheetView zoomScale="115" zoomScaleNormal="115" workbookViewId="0">
      <selection activeCell="J20" sqref="J20"/>
    </sheetView>
  </sheetViews>
  <sheetFormatPr defaultRowHeight="15" x14ac:dyDescent="0.25"/>
  <cols>
    <col min="2" max="2" width="37.7109375" customWidth="1"/>
    <col min="3" max="3" width="25.28515625" customWidth="1"/>
    <col min="4" max="5" width="25.28515625" style="95" customWidth="1"/>
    <col min="6" max="6" width="26.85546875" customWidth="1"/>
    <col min="7" max="8" width="15.7109375" customWidth="1"/>
  </cols>
  <sheetData>
    <row r="1" spans="2:8" ht="18" x14ac:dyDescent="0.25">
      <c r="B1" s="3"/>
      <c r="C1" s="3"/>
      <c r="D1" s="89"/>
      <c r="E1" s="89"/>
      <c r="F1" s="4"/>
      <c r="G1" s="4"/>
      <c r="H1" s="4"/>
    </row>
    <row r="2" spans="2:8" ht="15.75" customHeight="1" x14ac:dyDescent="0.25">
      <c r="B2" s="96" t="s">
        <v>50</v>
      </c>
      <c r="C2" s="96"/>
      <c r="D2" s="96"/>
      <c r="E2" s="96"/>
      <c r="F2" s="96"/>
      <c r="G2" s="96"/>
      <c r="H2" s="96"/>
    </row>
    <row r="3" spans="2:8" ht="18" x14ac:dyDescent="0.25">
      <c r="B3" s="52"/>
      <c r="C3" s="52"/>
      <c r="D3" s="90"/>
      <c r="E3" s="90"/>
      <c r="F3" s="53"/>
      <c r="G3" s="53"/>
      <c r="H3" s="53"/>
    </row>
    <row r="4" spans="2:8" ht="33.75" customHeight="1" x14ac:dyDescent="0.25">
      <c r="B4" s="37" t="s">
        <v>8</v>
      </c>
      <c r="C4" s="68" t="s">
        <v>87</v>
      </c>
      <c r="D4" s="88" t="s">
        <v>85</v>
      </c>
      <c r="E4" s="88" t="s">
        <v>86</v>
      </c>
      <c r="F4" s="64" t="s">
        <v>88</v>
      </c>
      <c r="G4" s="37" t="s">
        <v>31</v>
      </c>
      <c r="H4" s="37" t="s">
        <v>63</v>
      </c>
    </row>
    <row r="5" spans="2:8" x14ac:dyDescent="0.25">
      <c r="B5" s="37">
        <v>1</v>
      </c>
      <c r="C5" s="39">
        <v>2</v>
      </c>
      <c r="D5" s="91">
        <v>3</v>
      </c>
      <c r="E5" s="91">
        <v>4</v>
      </c>
      <c r="F5" s="39">
        <v>5</v>
      </c>
      <c r="G5" s="39" t="s">
        <v>47</v>
      </c>
      <c r="H5" s="39" t="s">
        <v>48</v>
      </c>
    </row>
    <row r="6" spans="2:8" x14ac:dyDescent="0.25">
      <c r="B6" s="7" t="s">
        <v>162</v>
      </c>
      <c r="C6" s="67">
        <f>C7+C10+C13</f>
        <v>22309160.309999999</v>
      </c>
      <c r="D6" s="92">
        <f t="shared" ref="D6:F6" si="0">D7+D10+D13</f>
        <v>23170195</v>
      </c>
      <c r="E6" s="92">
        <f t="shared" si="0"/>
        <v>23170195</v>
      </c>
      <c r="F6" s="67">
        <f t="shared" si="0"/>
        <v>22790115.400000002</v>
      </c>
      <c r="G6" s="72">
        <f>F6/C6</f>
        <v>1.0215586370493925</v>
      </c>
      <c r="H6" s="72">
        <f>F6/E6</f>
        <v>0.98359618466741439</v>
      </c>
    </row>
    <row r="7" spans="2:8" x14ac:dyDescent="0.25">
      <c r="B7" s="7" t="s">
        <v>21</v>
      </c>
      <c r="C7" s="74">
        <f>C8</f>
        <v>17245782.329999998</v>
      </c>
      <c r="D7" s="93">
        <f t="shared" ref="D7:F7" si="1">D8</f>
        <v>19457210</v>
      </c>
      <c r="E7" s="93">
        <f t="shared" si="1"/>
        <v>19457210</v>
      </c>
      <c r="F7" s="74">
        <f t="shared" si="1"/>
        <v>19197812.84</v>
      </c>
      <c r="G7" s="72">
        <f t="shared" ref="G7:G30" si="2">F7/C7</f>
        <v>1.1131888639580203</v>
      </c>
      <c r="H7" s="72">
        <f t="shared" ref="H7:H30" si="3">F7/E7</f>
        <v>0.98666832706230745</v>
      </c>
    </row>
    <row r="8" spans="2:8" x14ac:dyDescent="0.25">
      <c r="B8" s="19" t="s">
        <v>22</v>
      </c>
      <c r="C8" s="66">
        <v>17245782.329999998</v>
      </c>
      <c r="D8" s="5">
        <v>19457210</v>
      </c>
      <c r="E8" s="5">
        <v>19457210</v>
      </c>
      <c r="F8" s="66">
        <v>19197812.84</v>
      </c>
      <c r="G8" s="71">
        <f t="shared" si="2"/>
        <v>1.1131888639580203</v>
      </c>
      <c r="H8" s="71">
        <f t="shared" si="3"/>
        <v>0.98666832706230745</v>
      </c>
    </row>
    <row r="9" spans="2:8" x14ac:dyDescent="0.25">
      <c r="B9" s="21"/>
      <c r="C9" s="66"/>
      <c r="D9" s="5"/>
      <c r="E9" s="5"/>
      <c r="F9" s="73"/>
      <c r="G9" s="71"/>
      <c r="H9" s="71"/>
    </row>
    <row r="10" spans="2:8" x14ac:dyDescent="0.25">
      <c r="B10" s="7" t="s">
        <v>27</v>
      </c>
      <c r="C10" s="74">
        <f>C11</f>
        <v>1016532.6</v>
      </c>
      <c r="D10" s="93">
        <f t="shared" ref="D10:F10" si="4">D11</f>
        <v>1787000</v>
      </c>
      <c r="E10" s="93">
        <f t="shared" si="4"/>
        <v>1787000</v>
      </c>
      <c r="F10" s="74">
        <f t="shared" si="4"/>
        <v>1738353.08</v>
      </c>
      <c r="G10" s="72">
        <f t="shared" si="2"/>
        <v>1.7100809949430054</v>
      </c>
      <c r="H10" s="72">
        <f t="shared" si="3"/>
        <v>0.97277732512590942</v>
      </c>
    </row>
    <row r="11" spans="2:8" x14ac:dyDescent="0.25">
      <c r="B11" s="21" t="s">
        <v>28</v>
      </c>
      <c r="C11" s="66">
        <v>1016532.6</v>
      </c>
      <c r="D11" s="5">
        <v>1787000</v>
      </c>
      <c r="E11" s="5">
        <v>1787000</v>
      </c>
      <c r="F11" s="66">
        <v>1738353.08</v>
      </c>
      <c r="G11" s="71">
        <f t="shared" si="2"/>
        <v>1.7100809949430054</v>
      </c>
      <c r="H11" s="71">
        <f t="shared" si="3"/>
        <v>0.97277732512590942</v>
      </c>
    </row>
    <row r="12" spans="2:8" x14ac:dyDescent="0.25">
      <c r="B12" s="11"/>
      <c r="C12" s="66"/>
      <c r="D12" s="5"/>
      <c r="E12" s="5"/>
      <c r="F12" s="73"/>
      <c r="G12" s="71"/>
      <c r="H12" s="71"/>
    </row>
    <row r="13" spans="2:8" x14ac:dyDescent="0.25">
      <c r="B13" s="7" t="s">
        <v>163</v>
      </c>
      <c r="C13" s="74">
        <f>C14+C15+C16+C17</f>
        <v>4046845.3800000004</v>
      </c>
      <c r="D13" s="93">
        <f t="shared" ref="D13:F13" si="5">D14+D15+D16+D17</f>
        <v>1925985</v>
      </c>
      <c r="E13" s="93">
        <f t="shared" si="5"/>
        <v>1925985</v>
      </c>
      <c r="F13" s="74">
        <f t="shared" si="5"/>
        <v>1853949.48</v>
      </c>
      <c r="G13" s="72">
        <f t="shared" si="2"/>
        <v>0.45812214352503872</v>
      </c>
      <c r="H13" s="72">
        <f t="shared" si="3"/>
        <v>0.96259808877016173</v>
      </c>
    </row>
    <row r="14" spans="2:8" x14ac:dyDescent="0.25">
      <c r="B14" s="21" t="s">
        <v>164</v>
      </c>
      <c r="C14" s="66">
        <v>40532.79</v>
      </c>
      <c r="D14" s="5">
        <v>18721</v>
      </c>
      <c r="E14" s="5">
        <v>18721</v>
      </c>
      <c r="F14" s="73">
        <v>157678.13</v>
      </c>
      <c r="G14" s="71">
        <f t="shared" si="2"/>
        <v>3.8901375898377584</v>
      </c>
      <c r="H14" s="71">
        <f t="shared" si="3"/>
        <v>8.4225271085946272</v>
      </c>
    </row>
    <row r="15" spans="2:8" x14ac:dyDescent="0.25">
      <c r="B15" s="21" t="s">
        <v>165</v>
      </c>
      <c r="C15" s="66">
        <v>3021303.87</v>
      </c>
      <c r="D15" s="5">
        <v>914435</v>
      </c>
      <c r="E15" s="5">
        <v>914435</v>
      </c>
      <c r="F15" s="73">
        <v>875686.08</v>
      </c>
      <c r="G15" s="71">
        <f t="shared" si="2"/>
        <v>0.289837142399053</v>
      </c>
      <c r="H15" s="71">
        <f t="shared" si="3"/>
        <v>0.95762528774598521</v>
      </c>
    </row>
    <row r="16" spans="2:8" x14ac:dyDescent="0.25">
      <c r="B16" s="21" t="s">
        <v>219</v>
      </c>
      <c r="C16" s="66">
        <v>40296.83</v>
      </c>
      <c r="D16" s="5">
        <v>52829</v>
      </c>
      <c r="E16" s="5">
        <v>52829</v>
      </c>
      <c r="F16" s="73">
        <v>50302.36</v>
      </c>
      <c r="G16" s="71">
        <f t="shared" si="2"/>
        <v>1.2482957096128902</v>
      </c>
      <c r="H16" s="71">
        <f t="shared" si="3"/>
        <v>0.95217323818357347</v>
      </c>
    </row>
    <row r="17" spans="2:11" x14ac:dyDescent="0.25">
      <c r="B17" s="21" t="s">
        <v>166</v>
      </c>
      <c r="C17" s="66">
        <v>944711.89</v>
      </c>
      <c r="D17" s="5">
        <v>940000</v>
      </c>
      <c r="E17" s="5">
        <v>940000</v>
      </c>
      <c r="F17" s="73">
        <v>770282.91</v>
      </c>
      <c r="G17" s="71">
        <f t="shared" si="2"/>
        <v>0.81536277689910308</v>
      </c>
      <c r="H17" s="71">
        <f t="shared" si="3"/>
        <v>0.81944990425531916</v>
      </c>
    </row>
    <row r="18" spans="2:11" x14ac:dyDescent="0.25">
      <c r="B18" s="21"/>
      <c r="C18" s="66"/>
      <c r="D18" s="5"/>
      <c r="E18" s="5"/>
      <c r="F18" s="73"/>
      <c r="G18" s="71"/>
      <c r="H18" s="71"/>
    </row>
    <row r="19" spans="2:11" ht="15.75" customHeight="1" x14ac:dyDescent="0.25">
      <c r="B19" s="7" t="s">
        <v>167</v>
      </c>
      <c r="C19" s="74">
        <f>C20+C23+C26</f>
        <v>25795860.879999999</v>
      </c>
      <c r="D19" s="93">
        <f t="shared" ref="D19:F19" si="6">D20+D23+D26</f>
        <v>26492096</v>
      </c>
      <c r="E19" s="93">
        <f t="shared" si="6"/>
        <v>26492096</v>
      </c>
      <c r="F19" s="74">
        <f t="shared" si="6"/>
        <v>24287478.75</v>
      </c>
      <c r="G19" s="72">
        <f t="shared" si="2"/>
        <v>0.94152619534518134</v>
      </c>
      <c r="H19" s="72">
        <f t="shared" si="3"/>
        <v>0.91678207530276201</v>
      </c>
    </row>
    <row r="20" spans="2:11" ht="15.75" customHeight="1" x14ac:dyDescent="0.25">
      <c r="B20" s="7" t="s">
        <v>21</v>
      </c>
      <c r="C20" s="74">
        <f>C21</f>
        <v>17245782.329999998</v>
      </c>
      <c r="D20" s="93">
        <f t="shared" ref="D20:F20" si="7">D21</f>
        <v>19457210</v>
      </c>
      <c r="E20" s="93">
        <f t="shared" si="7"/>
        <v>19457210</v>
      </c>
      <c r="F20" s="74">
        <f t="shared" si="7"/>
        <v>19197812.84</v>
      </c>
      <c r="G20" s="72">
        <f t="shared" si="2"/>
        <v>1.1131888639580203</v>
      </c>
      <c r="H20" s="72">
        <f t="shared" si="3"/>
        <v>0.98666832706230745</v>
      </c>
    </row>
    <row r="21" spans="2:11" x14ac:dyDescent="0.25">
      <c r="B21" s="19" t="s">
        <v>22</v>
      </c>
      <c r="C21" s="66">
        <v>17245782.329999998</v>
      </c>
      <c r="D21" s="5">
        <v>19457210</v>
      </c>
      <c r="E21" s="5">
        <v>19457210</v>
      </c>
      <c r="F21" s="66">
        <v>19197812.84</v>
      </c>
      <c r="G21" s="71">
        <f t="shared" si="2"/>
        <v>1.1131888639580203</v>
      </c>
      <c r="H21" s="71">
        <f t="shared" si="3"/>
        <v>0.98666832706230745</v>
      </c>
    </row>
    <row r="22" spans="2:11" x14ac:dyDescent="0.25">
      <c r="B22" s="20"/>
      <c r="C22" s="66"/>
      <c r="D22" s="5"/>
      <c r="E22" s="5"/>
      <c r="F22" s="73"/>
      <c r="G22" s="71"/>
      <c r="H22" s="71"/>
    </row>
    <row r="23" spans="2:11" x14ac:dyDescent="0.25">
      <c r="B23" s="7" t="s">
        <v>27</v>
      </c>
      <c r="C23" s="74">
        <f>C24</f>
        <v>4661237.82</v>
      </c>
      <c r="D23" s="93">
        <f t="shared" ref="D23:F23" si="8">D24</f>
        <v>3757586</v>
      </c>
      <c r="E23" s="93">
        <f t="shared" si="8"/>
        <v>3757586</v>
      </c>
      <c r="F23" s="74">
        <f t="shared" si="8"/>
        <v>2395044.7400000002</v>
      </c>
      <c r="G23" s="72">
        <f t="shared" si="2"/>
        <v>0.51382161401925641</v>
      </c>
      <c r="H23" s="72">
        <f t="shared" si="3"/>
        <v>0.63738920147137024</v>
      </c>
    </row>
    <row r="24" spans="2:11" x14ac:dyDescent="0.25">
      <c r="B24" s="21" t="s">
        <v>28</v>
      </c>
      <c r="C24" s="66">
        <v>4661237.82</v>
      </c>
      <c r="D24" s="5">
        <v>3757586</v>
      </c>
      <c r="E24" s="5">
        <v>3757586</v>
      </c>
      <c r="F24" s="66">
        <v>2395044.7400000002</v>
      </c>
      <c r="G24" s="71">
        <f t="shared" si="2"/>
        <v>0.51382161401925641</v>
      </c>
      <c r="H24" s="71">
        <f t="shared" si="3"/>
        <v>0.63738920147137024</v>
      </c>
    </row>
    <row r="25" spans="2:11" x14ac:dyDescent="0.25">
      <c r="B25" s="11"/>
      <c r="C25" s="66"/>
      <c r="D25" s="5"/>
      <c r="E25" s="5"/>
      <c r="F25" s="73"/>
      <c r="G25" s="71"/>
      <c r="H25" s="71"/>
    </row>
    <row r="26" spans="2:11" x14ac:dyDescent="0.25">
      <c r="B26" s="7" t="s">
        <v>163</v>
      </c>
      <c r="C26" s="74">
        <f>C27+C28+C29+C30</f>
        <v>3888840.7300000004</v>
      </c>
      <c r="D26" s="93">
        <f t="shared" ref="D26:F26" si="9">D27+D28+D29+D30</f>
        <v>3277300</v>
      </c>
      <c r="E26" s="93">
        <f t="shared" si="9"/>
        <v>3277300</v>
      </c>
      <c r="F26" s="74">
        <f t="shared" si="9"/>
        <v>2694621.17</v>
      </c>
      <c r="G26" s="72">
        <f t="shared" si="2"/>
        <v>0.69291116738535075</v>
      </c>
      <c r="H26" s="72">
        <f t="shared" si="3"/>
        <v>0.82220766179477012</v>
      </c>
    </row>
    <row r="27" spans="2:11" x14ac:dyDescent="0.25">
      <c r="B27" s="21" t="s">
        <v>164</v>
      </c>
      <c r="C27" s="66">
        <v>1764.33</v>
      </c>
      <c r="D27" s="5">
        <v>34467</v>
      </c>
      <c r="E27" s="5">
        <v>34467</v>
      </c>
      <c r="F27" s="73">
        <v>32187.24</v>
      </c>
      <c r="G27" s="71">
        <f t="shared" si="2"/>
        <v>18.24332182754927</v>
      </c>
      <c r="H27" s="71">
        <f t="shared" si="3"/>
        <v>0.93385673252676482</v>
      </c>
    </row>
    <row r="28" spans="2:11" x14ac:dyDescent="0.25">
      <c r="B28" s="21" t="s">
        <v>165</v>
      </c>
      <c r="C28" s="66">
        <v>2902067.68</v>
      </c>
      <c r="D28" s="5">
        <v>2250004</v>
      </c>
      <c r="E28" s="5">
        <v>2250004</v>
      </c>
      <c r="F28" s="73">
        <v>1841848.66</v>
      </c>
      <c r="G28" s="71">
        <f t="shared" si="2"/>
        <v>0.63466771388322685</v>
      </c>
      <c r="H28" s="71">
        <f t="shared" si="3"/>
        <v>0.81859794915920148</v>
      </c>
    </row>
    <row r="29" spans="2:11" x14ac:dyDescent="0.25">
      <c r="B29" s="21" t="s">
        <v>219</v>
      </c>
      <c r="C29" s="66">
        <v>40296.83</v>
      </c>
      <c r="D29" s="5">
        <v>52829</v>
      </c>
      <c r="E29" s="5">
        <v>52829</v>
      </c>
      <c r="F29" s="73">
        <v>50302.36</v>
      </c>
      <c r="G29" s="71">
        <f t="shared" ref="G29" si="10">F29/C29</f>
        <v>1.2482957096128902</v>
      </c>
      <c r="H29" s="71">
        <f t="shared" ref="H29" si="11">F29/E29</f>
        <v>0.95217323818357347</v>
      </c>
    </row>
    <row r="30" spans="2:11" x14ac:dyDescent="0.25">
      <c r="B30" s="21" t="s">
        <v>166</v>
      </c>
      <c r="C30" s="66">
        <v>944711.89</v>
      </c>
      <c r="D30" s="5">
        <v>940000</v>
      </c>
      <c r="E30" s="5">
        <v>940000</v>
      </c>
      <c r="F30" s="73">
        <v>770282.91</v>
      </c>
      <c r="G30" s="71">
        <f t="shared" si="2"/>
        <v>0.81536277689910308</v>
      </c>
      <c r="H30" s="71">
        <f t="shared" si="3"/>
        <v>0.81944990425531916</v>
      </c>
    </row>
    <row r="31" spans="2:11" ht="15" customHeight="1" x14ac:dyDescent="0.25">
      <c r="B31" s="31"/>
      <c r="C31" s="31"/>
      <c r="D31" s="94"/>
      <c r="E31" s="94"/>
      <c r="F31" s="31"/>
      <c r="G31" s="31"/>
      <c r="H31" s="31"/>
      <c r="I31" s="31"/>
      <c r="J31" s="31"/>
      <c r="K31" s="31"/>
    </row>
    <row r="32" spans="2:11" x14ac:dyDescent="0.25">
      <c r="B32" s="31"/>
      <c r="C32" s="31"/>
      <c r="D32" s="94"/>
      <c r="E32" s="94"/>
      <c r="F32" s="31"/>
      <c r="G32" s="31"/>
      <c r="H32" s="31"/>
      <c r="I32" s="31"/>
      <c r="J32" s="31"/>
      <c r="K32" s="31"/>
    </row>
    <row r="33" spans="2:11" x14ac:dyDescent="0.25">
      <c r="B33" s="31"/>
      <c r="C33" s="31"/>
      <c r="D33" s="94"/>
      <c r="E33" s="94"/>
      <c r="F33" s="87"/>
      <c r="G33" s="31"/>
      <c r="H33" s="31"/>
      <c r="I33" s="31"/>
      <c r="J33" s="31"/>
      <c r="K33" s="31"/>
    </row>
  </sheetData>
  <mergeCells count="1">
    <mergeCell ref="B2:H2"/>
  </mergeCells>
  <pageMargins left="0.7" right="0.7" top="0.75" bottom="0.75" header="0.3" footer="0.3"/>
  <pageSetup paperSize="9" scale="7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12"/>
  <sheetViews>
    <sheetView zoomScale="115" zoomScaleNormal="115" workbookViewId="0">
      <selection activeCell="E8" sqref="E8"/>
    </sheetView>
  </sheetViews>
  <sheetFormatPr defaultRowHeight="15" x14ac:dyDescent="0.25"/>
  <cols>
    <col min="2" max="2" width="37.7109375" customWidth="1"/>
    <col min="3" max="6" width="25.28515625" customWidth="1"/>
    <col min="7" max="8" width="15.7109375" customWidth="1"/>
  </cols>
  <sheetData>
    <row r="1" spans="2:8" ht="18" x14ac:dyDescent="0.25">
      <c r="B1" s="3"/>
      <c r="C1" s="3"/>
      <c r="D1" s="3"/>
      <c r="E1" s="3"/>
      <c r="F1" s="4"/>
      <c r="G1" s="4"/>
      <c r="H1" s="4"/>
    </row>
    <row r="2" spans="2:8" ht="15.75" customHeight="1" x14ac:dyDescent="0.25">
      <c r="B2" s="96" t="s">
        <v>51</v>
      </c>
      <c r="C2" s="96"/>
      <c r="D2" s="96"/>
      <c r="E2" s="96"/>
      <c r="F2" s="96"/>
      <c r="G2" s="96"/>
      <c r="H2" s="96"/>
    </row>
    <row r="3" spans="2:8" ht="18" x14ac:dyDescent="0.25">
      <c r="B3" s="52"/>
      <c r="C3" s="52"/>
      <c r="D3" s="52"/>
      <c r="E3" s="52"/>
      <c r="F3" s="53"/>
      <c r="G3" s="53"/>
      <c r="H3" s="53"/>
    </row>
    <row r="4" spans="2:8" ht="25.5" x14ac:dyDescent="0.25">
      <c r="B4" s="37" t="s">
        <v>8</v>
      </c>
      <c r="C4" s="68" t="s">
        <v>87</v>
      </c>
      <c r="D4" s="64" t="s">
        <v>85</v>
      </c>
      <c r="E4" s="64" t="s">
        <v>86</v>
      </c>
      <c r="F4" s="64" t="s">
        <v>88</v>
      </c>
      <c r="G4" s="37" t="s">
        <v>31</v>
      </c>
      <c r="H4" s="37" t="s">
        <v>63</v>
      </c>
    </row>
    <row r="5" spans="2:8" x14ac:dyDescent="0.25">
      <c r="B5" s="39">
        <v>1</v>
      </c>
      <c r="C5" s="39">
        <v>2</v>
      </c>
      <c r="D5" s="39">
        <v>3</v>
      </c>
      <c r="E5" s="39">
        <v>4</v>
      </c>
      <c r="F5" s="39">
        <v>5</v>
      </c>
      <c r="G5" s="39" t="s">
        <v>47</v>
      </c>
      <c r="H5" s="39" t="s">
        <v>48</v>
      </c>
    </row>
    <row r="6" spans="2:8" ht="15.75" customHeight="1" x14ac:dyDescent="0.25">
      <c r="B6" s="7" t="s">
        <v>61</v>
      </c>
      <c r="C6" s="70">
        <f>C7</f>
        <v>25795860.879999999</v>
      </c>
      <c r="D6" s="70">
        <f t="shared" ref="D6:F7" si="0">D7</f>
        <v>26492096</v>
      </c>
      <c r="E6" s="70">
        <f t="shared" si="0"/>
        <v>26492096</v>
      </c>
      <c r="F6" s="70">
        <f t="shared" si="0"/>
        <v>24287478.75</v>
      </c>
      <c r="G6" s="71">
        <f>F6/C6</f>
        <v>0.94152619534518134</v>
      </c>
      <c r="H6" s="71">
        <f>F6/E6</f>
        <v>0.91678207530276201</v>
      </c>
    </row>
    <row r="7" spans="2:8" x14ac:dyDescent="0.25">
      <c r="B7" s="7" t="s">
        <v>9</v>
      </c>
      <c r="C7" s="70">
        <f>C8</f>
        <v>25795860.879999999</v>
      </c>
      <c r="D7" s="70">
        <f t="shared" si="0"/>
        <v>26492096</v>
      </c>
      <c r="E7" s="70">
        <f t="shared" si="0"/>
        <v>26492096</v>
      </c>
      <c r="F7" s="70">
        <f t="shared" si="0"/>
        <v>24287478.75</v>
      </c>
      <c r="G7" s="71">
        <f t="shared" ref="G7:G8" si="1">F7/C7</f>
        <v>0.94152619534518134</v>
      </c>
      <c r="H7" s="71">
        <f t="shared" ref="H7:H8" si="2">F7/E7</f>
        <v>0.91678207530276201</v>
      </c>
    </row>
    <row r="8" spans="2:8" ht="25.5" x14ac:dyDescent="0.25">
      <c r="B8" s="21" t="s">
        <v>10</v>
      </c>
      <c r="C8" s="66">
        <v>25795860.879999999</v>
      </c>
      <c r="D8" s="66">
        <v>26492096</v>
      </c>
      <c r="E8" s="66">
        <v>26492096</v>
      </c>
      <c r="F8" s="66">
        <v>24287478.75</v>
      </c>
      <c r="G8" s="71">
        <f t="shared" si="1"/>
        <v>0.94152619534518134</v>
      </c>
      <c r="H8" s="71">
        <f t="shared" si="2"/>
        <v>0.91678207530276201</v>
      </c>
    </row>
    <row r="10" spans="2:8" x14ac:dyDescent="0.25">
      <c r="B10" s="31"/>
      <c r="C10" s="31"/>
      <c r="D10" s="31"/>
      <c r="E10" s="31"/>
      <c r="F10" s="31"/>
      <c r="G10" s="31"/>
      <c r="H10" s="31"/>
    </row>
    <row r="11" spans="2:8" x14ac:dyDescent="0.25">
      <c r="B11" s="31"/>
      <c r="C11" s="31"/>
      <c r="D11" s="31"/>
      <c r="E11" s="31"/>
      <c r="F11" s="31"/>
      <c r="G11" s="31"/>
      <c r="H11" s="31"/>
    </row>
    <row r="12" spans="2:8" x14ac:dyDescent="0.25">
      <c r="B12" s="31"/>
      <c r="C12" s="31"/>
      <c r="D12" s="31"/>
      <c r="E12" s="31"/>
      <c r="F12" s="31"/>
      <c r="G12" s="31"/>
      <c r="H12" s="31"/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L22"/>
  <sheetViews>
    <sheetView workbookViewId="0">
      <selection activeCell="J10" sqref="J10"/>
    </sheetView>
  </sheetViews>
  <sheetFormatPr defaultRowHeight="15" x14ac:dyDescent="0.25"/>
  <cols>
    <col min="2" max="2" width="7.42578125" bestFit="1" customWidth="1"/>
    <col min="3" max="3" width="8.42578125" bestFit="1" customWidth="1"/>
    <col min="4" max="4" width="8.42578125" customWidth="1"/>
    <col min="5" max="5" width="5.42578125" bestFit="1" customWidth="1"/>
    <col min="6" max="10" width="25.28515625" customWidth="1"/>
    <col min="11" max="12" width="15.7109375" customWidth="1"/>
  </cols>
  <sheetData>
    <row r="1" spans="2:12" ht="18" customHeight="1" x14ac:dyDescent="0.25"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2:12" ht="15.75" customHeight="1" x14ac:dyDescent="0.25">
      <c r="B2" s="96" t="s">
        <v>14</v>
      </c>
      <c r="C2" s="96"/>
      <c r="D2" s="96"/>
      <c r="E2" s="96"/>
      <c r="F2" s="96"/>
      <c r="G2" s="96"/>
      <c r="H2" s="96"/>
      <c r="I2" s="96"/>
      <c r="J2" s="96"/>
      <c r="K2" s="96"/>
      <c r="L2" s="96"/>
    </row>
    <row r="3" spans="2:12" ht="18" x14ac:dyDescent="0.25">
      <c r="B3" s="52"/>
      <c r="C3" s="52"/>
      <c r="D3" s="52"/>
      <c r="E3" s="52"/>
      <c r="F3" s="52"/>
      <c r="G3" s="52"/>
      <c r="H3" s="52"/>
      <c r="I3" s="52"/>
      <c r="J3" s="53"/>
      <c r="K3" s="53"/>
      <c r="L3" s="53"/>
    </row>
    <row r="4" spans="2:12" ht="18" customHeight="1" x14ac:dyDescent="0.25">
      <c r="B4" s="96" t="s">
        <v>66</v>
      </c>
      <c r="C4" s="96"/>
      <c r="D4" s="96"/>
      <c r="E4" s="96"/>
      <c r="F4" s="96"/>
      <c r="G4" s="96"/>
      <c r="H4" s="96"/>
      <c r="I4" s="96"/>
      <c r="J4" s="96"/>
      <c r="K4" s="96"/>
      <c r="L4" s="96"/>
    </row>
    <row r="5" spans="2:12" ht="15.75" customHeight="1" x14ac:dyDescent="0.25">
      <c r="B5" s="96" t="s">
        <v>52</v>
      </c>
      <c r="C5" s="96"/>
      <c r="D5" s="96"/>
      <c r="E5" s="96"/>
      <c r="F5" s="96"/>
      <c r="G5" s="96"/>
      <c r="H5" s="96"/>
      <c r="I5" s="96"/>
      <c r="J5" s="96"/>
      <c r="K5" s="96"/>
      <c r="L5" s="96"/>
    </row>
    <row r="6" spans="2:12" ht="18" x14ac:dyDescent="0.25">
      <c r="B6" s="52"/>
      <c r="C6" s="52"/>
      <c r="D6" s="52"/>
      <c r="E6" s="52"/>
      <c r="F6" s="52"/>
      <c r="G6" s="52"/>
      <c r="H6" s="52"/>
      <c r="I6" s="52"/>
      <c r="J6" s="53"/>
      <c r="K6" s="53"/>
      <c r="L6" s="53"/>
    </row>
    <row r="7" spans="2:12" ht="25.5" customHeight="1" x14ac:dyDescent="0.25">
      <c r="B7" s="125" t="s">
        <v>8</v>
      </c>
      <c r="C7" s="126"/>
      <c r="D7" s="126"/>
      <c r="E7" s="126"/>
      <c r="F7" s="127"/>
      <c r="G7" s="40" t="s">
        <v>80</v>
      </c>
      <c r="H7" s="40" t="s">
        <v>74</v>
      </c>
      <c r="I7" s="40" t="s">
        <v>76</v>
      </c>
      <c r="J7" s="40" t="s">
        <v>77</v>
      </c>
      <c r="K7" s="40" t="s">
        <v>31</v>
      </c>
      <c r="L7" s="40" t="s">
        <v>63</v>
      </c>
    </row>
    <row r="8" spans="2:12" x14ac:dyDescent="0.25">
      <c r="B8" s="125">
        <v>1</v>
      </c>
      <c r="C8" s="126"/>
      <c r="D8" s="126"/>
      <c r="E8" s="126"/>
      <c r="F8" s="127"/>
      <c r="G8" s="41">
        <v>2</v>
      </c>
      <c r="H8" s="41">
        <v>3</v>
      </c>
      <c r="I8" s="41">
        <v>4</v>
      </c>
      <c r="J8" s="41">
        <v>5</v>
      </c>
      <c r="K8" s="41" t="s">
        <v>47</v>
      </c>
      <c r="L8" s="41" t="s">
        <v>48</v>
      </c>
    </row>
    <row r="9" spans="2:12" ht="25.5" x14ac:dyDescent="0.25">
      <c r="B9" s="7">
        <v>8</v>
      </c>
      <c r="C9" s="7"/>
      <c r="D9" s="7"/>
      <c r="E9" s="7"/>
      <c r="F9" s="7" t="s">
        <v>11</v>
      </c>
      <c r="G9" s="5"/>
      <c r="H9" s="5"/>
      <c r="I9" s="5"/>
      <c r="J9" s="29"/>
      <c r="K9" s="29"/>
      <c r="L9" s="29"/>
    </row>
    <row r="10" spans="2:12" x14ac:dyDescent="0.25">
      <c r="B10" s="7"/>
      <c r="C10" s="11">
        <v>84</v>
      </c>
      <c r="D10" s="11"/>
      <c r="E10" s="11"/>
      <c r="F10" s="11" t="s">
        <v>16</v>
      </c>
      <c r="G10" s="5"/>
      <c r="H10" s="5"/>
      <c r="I10" s="5"/>
      <c r="J10" s="29"/>
      <c r="K10" s="29"/>
      <c r="L10" s="29"/>
    </row>
    <row r="11" spans="2:12" ht="51" x14ac:dyDescent="0.25">
      <c r="B11" s="8"/>
      <c r="C11" s="8"/>
      <c r="D11" s="8">
        <v>841</v>
      </c>
      <c r="E11" s="8"/>
      <c r="F11" s="22" t="s">
        <v>53</v>
      </c>
      <c r="G11" s="5"/>
      <c r="H11" s="5"/>
      <c r="I11" s="5"/>
      <c r="J11" s="29"/>
      <c r="K11" s="29"/>
      <c r="L11" s="29"/>
    </row>
    <row r="12" spans="2:12" ht="25.5" x14ac:dyDescent="0.25">
      <c r="B12" s="8"/>
      <c r="C12" s="8"/>
      <c r="D12" s="8"/>
      <c r="E12" s="8">
        <v>8413</v>
      </c>
      <c r="F12" s="22" t="s">
        <v>54</v>
      </c>
      <c r="G12" s="5"/>
      <c r="H12" s="5"/>
      <c r="I12" s="5"/>
      <c r="J12" s="29"/>
      <c r="K12" s="29"/>
      <c r="L12" s="29"/>
    </row>
    <row r="13" spans="2:12" x14ac:dyDescent="0.25">
      <c r="B13" s="8"/>
      <c r="C13" s="8"/>
      <c r="D13" s="8"/>
      <c r="E13" s="9" t="s">
        <v>24</v>
      </c>
      <c r="F13" s="13"/>
      <c r="G13" s="5"/>
      <c r="H13" s="5"/>
      <c r="I13" s="5"/>
      <c r="J13" s="29"/>
      <c r="K13" s="29"/>
      <c r="L13" s="29"/>
    </row>
    <row r="14" spans="2:12" ht="25.5" x14ac:dyDescent="0.25">
      <c r="B14" s="10">
        <v>5</v>
      </c>
      <c r="C14" s="10"/>
      <c r="D14" s="10"/>
      <c r="E14" s="10"/>
      <c r="F14" s="14" t="s">
        <v>12</v>
      </c>
      <c r="G14" s="5"/>
      <c r="H14" s="5"/>
      <c r="I14" s="5"/>
      <c r="J14" s="29"/>
      <c r="K14" s="29"/>
      <c r="L14" s="29"/>
    </row>
    <row r="15" spans="2:12" ht="25.5" x14ac:dyDescent="0.25">
      <c r="B15" s="11"/>
      <c r="C15" s="11">
        <v>54</v>
      </c>
      <c r="D15" s="11"/>
      <c r="E15" s="11"/>
      <c r="F15" s="15" t="s">
        <v>17</v>
      </c>
      <c r="G15" s="5"/>
      <c r="H15" s="5"/>
      <c r="I15" s="6"/>
      <c r="J15" s="29"/>
      <c r="K15" s="29"/>
      <c r="L15" s="29"/>
    </row>
    <row r="16" spans="2:12" ht="63.75" x14ac:dyDescent="0.25">
      <c r="B16" s="11"/>
      <c r="C16" s="11"/>
      <c r="D16" s="11">
        <v>541</v>
      </c>
      <c r="E16" s="22"/>
      <c r="F16" s="22" t="s">
        <v>55</v>
      </c>
      <c r="G16" s="5"/>
      <c r="H16" s="5"/>
      <c r="I16" s="6"/>
      <c r="J16" s="29"/>
      <c r="K16" s="29"/>
      <c r="L16" s="29"/>
    </row>
    <row r="17" spans="2:12" ht="38.25" x14ac:dyDescent="0.25">
      <c r="B17" s="11"/>
      <c r="C17" s="11"/>
      <c r="D17" s="11"/>
      <c r="E17" s="22">
        <v>5413</v>
      </c>
      <c r="F17" s="22" t="s">
        <v>56</v>
      </c>
      <c r="G17" s="5"/>
      <c r="H17" s="5"/>
      <c r="I17" s="6"/>
      <c r="J17" s="29"/>
      <c r="K17" s="29"/>
      <c r="L17" s="29"/>
    </row>
    <row r="18" spans="2:12" x14ac:dyDescent="0.25">
      <c r="B18" s="12"/>
      <c r="C18" s="10"/>
      <c r="D18" s="10"/>
      <c r="E18" s="10"/>
      <c r="F18" s="14" t="s">
        <v>24</v>
      </c>
      <c r="G18" s="5"/>
      <c r="H18" s="5"/>
      <c r="I18" s="5"/>
      <c r="J18" s="29"/>
      <c r="K18" s="29"/>
      <c r="L18" s="29"/>
    </row>
    <row r="20" spans="2:12" x14ac:dyDescent="0.25"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</row>
    <row r="21" spans="2:12" x14ac:dyDescent="0.25"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</row>
    <row r="22" spans="2:12" x14ac:dyDescent="0.25"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</row>
  </sheetData>
  <mergeCells count="5">
    <mergeCell ref="B7:F7"/>
    <mergeCell ref="B8:F8"/>
    <mergeCell ref="B2:L2"/>
    <mergeCell ref="B4:L4"/>
    <mergeCell ref="B5:L5"/>
  </mergeCells>
  <pageMargins left="0.7" right="0.7" top="0.75" bottom="0.75" header="0.3" footer="0.3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H28"/>
  <sheetViews>
    <sheetView workbookViewId="0">
      <selection activeCell="L12" sqref="L12"/>
    </sheetView>
  </sheetViews>
  <sheetFormatPr defaultRowHeight="15" x14ac:dyDescent="0.25"/>
  <cols>
    <col min="2" max="2" width="37.7109375" customWidth="1"/>
    <col min="3" max="6" width="25.28515625" customWidth="1"/>
    <col min="7" max="8" width="15.7109375" customWidth="1"/>
  </cols>
  <sheetData>
    <row r="1" spans="2:8" ht="18" x14ac:dyDescent="0.25">
      <c r="B1" s="3"/>
      <c r="C1" s="3"/>
      <c r="D1" s="3"/>
      <c r="E1" s="3"/>
      <c r="F1" s="4"/>
      <c r="G1" s="4"/>
      <c r="H1" s="4"/>
    </row>
    <row r="2" spans="2:8" ht="15.75" customHeight="1" x14ac:dyDescent="0.25">
      <c r="B2" s="96" t="s">
        <v>57</v>
      </c>
      <c r="C2" s="96"/>
      <c r="D2" s="96"/>
      <c r="E2" s="96"/>
      <c r="F2" s="96"/>
      <c r="G2" s="96"/>
      <c r="H2" s="96"/>
    </row>
    <row r="3" spans="2:8" ht="18" x14ac:dyDescent="0.25">
      <c r="B3" s="52"/>
      <c r="C3" s="52"/>
      <c r="D3" s="52"/>
      <c r="E3" s="52"/>
      <c r="F3" s="53"/>
      <c r="G3" s="53"/>
      <c r="H3" s="53"/>
    </row>
    <row r="4" spans="2:8" ht="25.5" x14ac:dyDescent="0.25">
      <c r="B4" s="37" t="s">
        <v>8</v>
      </c>
      <c r="C4" s="37" t="s">
        <v>80</v>
      </c>
      <c r="D4" s="37" t="s">
        <v>74</v>
      </c>
      <c r="E4" s="37" t="s">
        <v>76</v>
      </c>
      <c r="F4" s="37" t="s">
        <v>77</v>
      </c>
      <c r="G4" s="37" t="s">
        <v>31</v>
      </c>
      <c r="H4" s="37" t="s">
        <v>63</v>
      </c>
    </row>
    <row r="5" spans="2:8" x14ac:dyDescent="0.25">
      <c r="B5" s="37">
        <v>1</v>
      </c>
      <c r="C5" s="37">
        <v>2</v>
      </c>
      <c r="D5" s="37">
        <v>3</v>
      </c>
      <c r="E5" s="37">
        <v>4</v>
      </c>
      <c r="F5" s="37">
        <v>5</v>
      </c>
      <c r="G5" s="37" t="s">
        <v>47</v>
      </c>
      <c r="H5" s="37" t="s">
        <v>48</v>
      </c>
    </row>
    <row r="6" spans="2:8" x14ac:dyDescent="0.25">
      <c r="B6" s="7" t="s">
        <v>59</v>
      </c>
      <c r="C6" s="5"/>
      <c r="D6" s="5"/>
      <c r="E6" s="6"/>
      <c r="F6" s="29"/>
      <c r="G6" s="29"/>
      <c r="H6" s="29"/>
    </row>
    <row r="7" spans="2:8" x14ac:dyDescent="0.25">
      <c r="B7" s="7" t="s">
        <v>21</v>
      </c>
      <c r="C7" s="5"/>
      <c r="D7" s="5"/>
      <c r="E7" s="5"/>
      <c r="F7" s="29"/>
      <c r="G7" s="29"/>
      <c r="H7" s="29"/>
    </row>
    <row r="8" spans="2:8" x14ac:dyDescent="0.25">
      <c r="B8" s="19" t="s">
        <v>22</v>
      </c>
      <c r="C8" s="5"/>
      <c r="D8" s="5"/>
      <c r="E8" s="5"/>
      <c r="F8" s="29"/>
      <c r="G8" s="29"/>
      <c r="H8" s="29"/>
    </row>
    <row r="9" spans="2:8" x14ac:dyDescent="0.25">
      <c r="B9" s="20" t="s">
        <v>23</v>
      </c>
      <c r="C9" s="5"/>
      <c r="D9" s="5"/>
      <c r="E9" s="5"/>
      <c r="F9" s="29"/>
      <c r="G9" s="29"/>
      <c r="H9" s="29"/>
    </row>
    <row r="10" spans="2:8" x14ac:dyDescent="0.25">
      <c r="B10" s="20" t="s">
        <v>24</v>
      </c>
      <c r="C10" s="5"/>
      <c r="D10" s="5"/>
      <c r="E10" s="5"/>
      <c r="F10" s="29"/>
      <c r="G10" s="29"/>
      <c r="H10" s="29"/>
    </row>
    <row r="11" spans="2:8" x14ac:dyDescent="0.25">
      <c r="B11" s="7" t="s">
        <v>25</v>
      </c>
      <c r="C11" s="5"/>
      <c r="D11" s="5"/>
      <c r="E11" s="6"/>
      <c r="F11" s="29"/>
      <c r="G11" s="29"/>
      <c r="H11" s="29"/>
    </row>
    <row r="12" spans="2:8" x14ac:dyDescent="0.25">
      <c r="B12" s="21" t="s">
        <v>26</v>
      </c>
      <c r="C12" s="5"/>
      <c r="D12" s="5"/>
      <c r="E12" s="6"/>
      <c r="F12" s="29"/>
      <c r="G12" s="29"/>
      <c r="H12" s="29"/>
    </row>
    <row r="13" spans="2:8" x14ac:dyDescent="0.25">
      <c r="B13" s="7" t="s">
        <v>27</v>
      </c>
      <c r="C13" s="5"/>
      <c r="D13" s="5"/>
      <c r="E13" s="6"/>
      <c r="F13" s="29"/>
      <c r="G13" s="29"/>
      <c r="H13" s="29"/>
    </row>
    <row r="14" spans="2:8" x14ac:dyDescent="0.25">
      <c r="B14" s="21" t="s">
        <v>28</v>
      </c>
      <c r="C14" s="5"/>
      <c r="D14" s="5"/>
      <c r="E14" s="6"/>
      <c r="F14" s="29"/>
      <c r="G14" s="29"/>
      <c r="H14" s="29"/>
    </row>
    <row r="15" spans="2:8" x14ac:dyDescent="0.25">
      <c r="B15" s="11" t="s">
        <v>19</v>
      </c>
      <c r="C15" s="5"/>
      <c r="D15" s="5"/>
      <c r="E15" s="6"/>
      <c r="F15" s="29"/>
      <c r="G15" s="29"/>
      <c r="H15" s="29"/>
    </row>
    <row r="16" spans="2:8" x14ac:dyDescent="0.25">
      <c r="B16" s="21"/>
      <c r="C16" s="5"/>
      <c r="D16" s="5"/>
      <c r="E16" s="6"/>
      <c r="F16" s="29"/>
      <c r="G16" s="29"/>
      <c r="H16" s="29"/>
    </row>
    <row r="17" spans="2:8" ht="15.75" customHeight="1" x14ac:dyDescent="0.25">
      <c r="B17" s="7" t="s">
        <v>60</v>
      </c>
      <c r="C17" s="5"/>
      <c r="D17" s="5"/>
      <c r="E17" s="6"/>
      <c r="F17" s="29"/>
      <c r="G17" s="29"/>
      <c r="H17" s="29"/>
    </row>
    <row r="18" spans="2:8" ht="15.75" customHeight="1" x14ac:dyDescent="0.25">
      <c r="B18" s="7" t="s">
        <v>21</v>
      </c>
      <c r="C18" s="5"/>
      <c r="D18" s="5"/>
      <c r="E18" s="5"/>
      <c r="F18" s="29"/>
      <c r="G18" s="29"/>
      <c r="H18" s="29"/>
    </row>
    <row r="19" spans="2:8" x14ac:dyDescent="0.25">
      <c r="B19" s="19" t="s">
        <v>22</v>
      </c>
      <c r="C19" s="5"/>
      <c r="D19" s="5"/>
      <c r="E19" s="5"/>
      <c r="F19" s="29"/>
      <c r="G19" s="29"/>
      <c r="H19" s="29"/>
    </row>
    <row r="20" spans="2:8" x14ac:dyDescent="0.25">
      <c r="B20" s="20" t="s">
        <v>23</v>
      </c>
      <c r="C20" s="5"/>
      <c r="D20" s="5"/>
      <c r="E20" s="5"/>
      <c r="F20" s="29"/>
      <c r="G20" s="29"/>
      <c r="H20" s="29"/>
    </row>
    <row r="21" spans="2:8" x14ac:dyDescent="0.25">
      <c r="B21" s="20" t="s">
        <v>24</v>
      </c>
      <c r="C21" s="5"/>
      <c r="D21" s="5"/>
      <c r="E21" s="5"/>
      <c r="F21" s="29"/>
      <c r="G21" s="29"/>
      <c r="H21" s="29"/>
    </row>
    <row r="22" spans="2:8" x14ac:dyDescent="0.25">
      <c r="B22" s="7" t="s">
        <v>25</v>
      </c>
      <c r="C22" s="5"/>
      <c r="D22" s="5"/>
      <c r="E22" s="6"/>
      <c r="F22" s="29"/>
      <c r="G22" s="29"/>
      <c r="H22" s="29"/>
    </row>
    <row r="23" spans="2:8" x14ac:dyDescent="0.25">
      <c r="B23" s="21" t="s">
        <v>26</v>
      </c>
      <c r="C23" s="5"/>
      <c r="D23" s="5"/>
      <c r="E23" s="6"/>
      <c r="F23" s="29"/>
      <c r="G23" s="29"/>
      <c r="H23" s="29"/>
    </row>
    <row r="24" spans="2:8" x14ac:dyDescent="0.25">
      <c r="B24" s="7" t="s">
        <v>27</v>
      </c>
      <c r="C24" s="5"/>
      <c r="D24" s="5"/>
      <c r="E24" s="6"/>
      <c r="F24" s="29"/>
      <c r="G24" s="29"/>
      <c r="H24" s="29"/>
    </row>
    <row r="25" spans="2:8" x14ac:dyDescent="0.25">
      <c r="B25" s="21" t="s">
        <v>28</v>
      </c>
      <c r="C25" s="5"/>
      <c r="D25" s="5"/>
      <c r="E25" s="6"/>
      <c r="F25" s="29"/>
      <c r="G25" s="29"/>
      <c r="H25" s="29"/>
    </row>
    <row r="26" spans="2:8" x14ac:dyDescent="0.25">
      <c r="B26" s="11" t="s">
        <v>19</v>
      </c>
      <c r="C26" s="5"/>
      <c r="D26" s="5"/>
      <c r="E26" s="6"/>
      <c r="F26" s="29"/>
      <c r="G26" s="29"/>
      <c r="H26" s="29"/>
    </row>
    <row r="28" spans="2:8" x14ac:dyDescent="0.25">
      <c r="B28" s="44"/>
      <c r="C28" s="44"/>
      <c r="D28" s="44"/>
      <c r="E28" s="44"/>
      <c r="F28" s="44"/>
      <c r="G28" s="44"/>
      <c r="H28" s="44"/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J272"/>
  <sheetViews>
    <sheetView tabSelected="1" topLeftCell="A61" zoomScale="130" zoomScaleNormal="130" workbookViewId="0">
      <selection activeCell="J65" sqref="J65"/>
    </sheetView>
  </sheetViews>
  <sheetFormatPr defaultRowHeight="15" x14ac:dyDescent="0.25"/>
  <cols>
    <col min="2" max="2" width="7.42578125" bestFit="1" customWidth="1"/>
    <col min="3" max="3" width="8.42578125" bestFit="1" customWidth="1"/>
    <col min="4" max="4" width="16" customWidth="1"/>
    <col min="5" max="5" width="40.28515625" customWidth="1"/>
    <col min="6" max="8" width="24.28515625" customWidth="1"/>
    <col min="9" max="9" width="15.7109375" customWidth="1"/>
    <col min="10" max="10" width="24.28515625" customWidth="1"/>
  </cols>
  <sheetData>
    <row r="1" spans="2:10" ht="18" x14ac:dyDescent="0.25">
      <c r="B1" s="3"/>
      <c r="C1" s="3"/>
      <c r="D1" s="3"/>
      <c r="E1" s="3"/>
      <c r="F1" s="3"/>
      <c r="G1" s="3"/>
      <c r="H1" s="3"/>
      <c r="I1" s="4"/>
      <c r="J1" s="4"/>
    </row>
    <row r="2" spans="2:10" ht="18" customHeight="1" x14ac:dyDescent="0.25">
      <c r="B2" s="96" t="s">
        <v>13</v>
      </c>
      <c r="C2" s="96"/>
      <c r="D2" s="96"/>
      <c r="E2" s="96"/>
      <c r="F2" s="96"/>
      <c r="G2" s="96"/>
      <c r="H2" s="96"/>
      <c r="I2" s="96"/>
      <c r="J2" s="23"/>
    </row>
    <row r="3" spans="2:10" ht="18" x14ac:dyDescent="0.25">
      <c r="B3" s="52"/>
      <c r="C3" s="52"/>
      <c r="D3" s="52"/>
      <c r="E3" s="52"/>
      <c r="F3" s="52"/>
      <c r="G3" s="52"/>
      <c r="H3" s="52"/>
      <c r="I3" s="53"/>
      <c r="J3" s="4"/>
    </row>
    <row r="4" spans="2:10" ht="15.75" x14ac:dyDescent="0.25">
      <c r="B4" s="139" t="s">
        <v>68</v>
      </c>
      <c r="C4" s="139"/>
      <c r="D4" s="139"/>
      <c r="E4" s="139"/>
      <c r="F4" s="139"/>
      <c r="G4" s="139"/>
      <c r="H4" s="139"/>
      <c r="I4" s="139"/>
    </row>
    <row r="5" spans="2:10" ht="18" x14ac:dyDescent="0.25">
      <c r="B5" s="52"/>
      <c r="C5" s="52"/>
      <c r="D5" s="52"/>
      <c r="E5" s="52"/>
      <c r="F5" s="52"/>
      <c r="G5" s="52"/>
      <c r="H5" s="52"/>
      <c r="I5" s="53"/>
    </row>
    <row r="6" spans="2:10" ht="30" customHeight="1" x14ac:dyDescent="0.25">
      <c r="B6" s="125" t="s">
        <v>8</v>
      </c>
      <c r="C6" s="126"/>
      <c r="D6" s="126"/>
      <c r="E6" s="127"/>
      <c r="F6" s="37" t="s">
        <v>85</v>
      </c>
      <c r="G6" s="37" t="s">
        <v>86</v>
      </c>
      <c r="H6" s="37" t="s">
        <v>88</v>
      </c>
      <c r="I6" s="37" t="s">
        <v>63</v>
      </c>
    </row>
    <row r="7" spans="2:10" s="42" customFormat="1" ht="30" customHeight="1" x14ac:dyDescent="0.2">
      <c r="B7" s="122">
        <v>1</v>
      </c>
      <c r="C7" s="123"/>
      <c r="D7" s="123"/>
      <c r="E7" s="124"/>
      <c r="F7" s="39">
        <v>2</v>
      </c>
      <c r="G7" s="39">
        <v>3</v>
      </c>
      <c r="H7" s="39">
        <v>4</v>
      </c>
      <c r="I7" s="39" t="s">
        <v>58</v>
      </c>
    </row>
    <row r="8" spans="2:10" ht="30" customHeight="1" x14ac:dyDescent="0.25">
      <c r="B8" s="143" t="s">
        <v>168</v>
      </c>
      <c r="C8" s="144"/>
      <c r="D8" s="145"/>
      <c r="E8" s="75" t="s">
        <v>169</v>
      </c>
      <c r="F8" s="76">
        <v>26492096</v>
      </c>
      <c r="G8" s="76">
        <v>26492096</v>
      </c>
      <c r="H8" s="77">
        <v>24287478.75</v>
      </c>
      <c r="I8" s="82">
        <f>H8/G8</f>
        <v>0.91678207530276201</v>
      </c>
    </row>
    <row r="9" spans="2:10" ht="30" customHeight="1" x14ac:dyDescent="0.25">
      <c r="B9" s="140">
        <v>11</v>
      </c>
      <c r="C9" s="141"/>
      <c r="D9" s="142"/>
      <c r="E9" s="45" t="s">
        <v>170</v>
      </c>
      <c r="F9" s="79">
        <v>19457210</v>
      </c>
      <c r="G9" s="79">
        <v>19457210</v>
      </c>
      <c r="H9" s="80">
        <v>19197812.84</v>
      </c>
      <c r="I9" s="82">
        <f>H9/G9</f>
        <v>0.98666832706230745</v>
      </c>
    </row>
    <row r="10" spans="2:10" ht="30" customHeight="1" x14ac:dyDescent="0.25">
      <c r="B10" s="146">
        <v>31</v>
      </c>
      <c r="C10" s="146"/>
      <c r="D10" s="146"/>
      <c r="E10" s="45" t="s">
        <v>171</v>
      </c>
      <c r="F10" s="78">
        <v>3757586</v>
      </c>
      <c r="G10" s="78">
        <v>3757586</v>
      </c>
      <c r="H10" s="80">
        <v>2395044.7400000002</v>
      </c>
      <c r="I10" s="82">
        <f t="shared" ref="I10:I73" si="0">H10/G10</f>
        <v>0.63738920147137024</v>
      </c>
    </row>
    <row r="11" spans="2:10" ht="30" customHeight="1" x14ac:dyDescent="0.25">
      <c r="B11" s="140">
        <v>51</v>
      </c>
      <c r="C11" s="141"/>
      <c r="D11" s="142"/>
      <c r="E11" s="43" t="s">
        <v>172</v>
      </c>
      <c r="F11" s="79">
        <v>34467</v>
      </c>
      <c r="G11" s="79">
        <v>34467</v>
      </c>
      <c r="H11" s="80">
        <v>32187.24</v>
      </c>
      <c r="I11" s="82">
        <f t="shared" si="0"/>
        <v>0.93385673252676482</v>
      </c>
    </row>
    <row r="12" spans="2:10" ht="30" customHeight="1" x14ac:dyDescent="0.25">
      <c r="B12" s="140">
        <v>52</v>
      </c>
      <c r="C12" s="141"/>
      <c r="D12" s="142"/>
      <c r="E12" s="43" t="s">
        <v>173</v>
      </c>
      <c r="F12" s="78">
        <v>2250004</v>
      </c>
      <c r="G12" s="78">
        <v>2250004</v>
      </c>
      <c r="H12" s="80">
        <v>1841848.66</v>
      </c>
      <c r="I12" s="82">
        <f t="shared" si="0"/>
        <v>0.81859794915920148</v>
      </c>
    </row>
    <row r="13" spans="2:10" ht="30" customHeight="1" x14ac:dyDescent="0.25">
      <c r="B13" s="140">
        <v>559</v>
      </c>
      <c r="C13" s="141"/>
      <c r="D13" s="142"/>
      <c r="E13" s="45" t="s">
        <v>174</v>
      </c>
      <c r="F13" s="78">
        <v>52829</v>
      </c>
      <c r="G13" s="78">
        <v>52829</v>
      </c>
      <c r="H13" s="80">
        <v>50302.36</v>
      </c>
      <c r="I13" s="82">
        <f t="shared" si="0"/>
        <v>0.95217323818357347</v>
      </c>
    </row>
    <row r="14" spans="2:10" ht="30" customHeight="1" x14ac:dyDescent="0.25">
      <c r="B14" s="146">
        <v>563</v>
      </c>
      <c r="C14" s="146"/>
      <c r="D14" s="146"/>
      <c r="E14" s="45" t="s">
        <v>175</v>
      </c>
      <c r="F14" s="78">
        <v>940000</v>
      </c>
      <c r="G14" s="78">
        <v>940000</v>
      </c>
      <c r="H14" s="80">
        <v>770282.91</v>
      </c>
      <c r="I14" s="82">
        <f t="shared" si="0"/>
        <v>0.81944990425531916</v>
      </c>
    </row>
    <row r="15" spans="2:10" ht="30" customHeight="1" x14ac:dyDescent="0.25">
      <c r="B15" s="136">
        <v>34</v>
      </c>
      <c r="C15" s="137"/>
      <c r="D15" s="138"/>
      <c r="E15" s="75" t="s">
        <v>176</v>
      </c>
      <c r="F15" s="76">
        <v>26492096</v>
      </c>
      <c r="G15" s="76">
        <v>26492096</v>
      </c>
      <c r="H15" s="77">
        <v>24287478.75</v>
      </c>
      <c r="I15" s="82">
        <f t="shared" si="0"/>
        <v>0.91678207530276201</v>
      </c>
    </row>
    <row r="16" spans="2:10" ht="30" customHeight="1" x14ac:dyDescent="0.25">
      <c r="B16" s="136">
        <v>3407</v>
      </c>
      <c r="C16" s="137"/>
      <c r="D16" s="138"/>
      <c r="E16" s="75" t="s">
        <v>177</v>
      </c>
      <c r="F16" s="76">
        <v>26492096</v>
      </c>
      <c r="G16" s="76">
        <v>26492096</v>
      </c>
      <c r="H16" s="77">
        <v>24287478.75</v>
      </c>
      <c r="I16" s="82">
        <f t="shared" si="0"/>
        <v>0.91678207530276201</v>
      </c>
    </row>
    <row r="17" spans="2:9" ht="30" customHeight="1" x14ac:dyDescent="0.25">
      <c r="B17" s="129" t="s">
        <v>178</v>
      </c>
      <c r="C17" s="129"/>
      <c r="D17" s="129"/>
      <c r="E17" s="83" t="s">
        <v>179</v>
      </c>
      <c r="F17" s="76">
        <v>14897055</v>
      </c>
      <c r="G17" s="76">
        <v>14897055</v>
      </c>
      <c r="H17" s="77">
        <v>14342657.84</v>
      </c>
      <c r="I17" s="82">
        <f t="shared" si="0"/>
        <v>0.96278478128730816</v>
      </c>
    </row>
    <row r="18" spans="2:9" ht="30" customHeight="1" x14ac:dyDescent="0.25">
      <c r="B18" s="129">
        <v>11</v>
      </c>
      <c r="C18" s="129"/>
      <c r="D18" s="129"/>
      <c r="E18" s="83" t="s">
        <v>180</v>
      </c>
      <c r="F18" s="76">
        <v>14118798</v>
      </c>
      <c r="G18" s="76">
        <v>14118798</v>
      </c>
      <c r="H18" s="77">
        <v>13886830.75</v>
      </c>
      <c r="I18" s="82">
        <f t="shared" si="0"/>
        <v>0.98357032588751536</v>
      </c>
    </row>
    <row r="19" spans="2:9" ht="30" customHeight="1" x14ac:dyDescent="0.25">
      <c r="B19" s="130">
        <v>31</v>
      </c>
      <c r="C19" s="131"/>
      <c r="D19" s="132"/>
      <c r="E19" s="83" t="s">
        <v>5</v>
      </c>
      <c r="F19" s="76">
        <v>11764690</v>
      </c>
      <c r="G19" s="76">
        <v>11764690</v>
      </c>
      <c r="H19" s="77">
        <v>11545988.93</v>
      </c>
      <c r="I19" s="82">
        <f t="shared" si="0"/>
        <v>0.98141038395401836</v>
      </c>
    </row>
    <row r="20" spans="2:9" ht="30" customHeight="1" x14ac:dyDescent="0.25">
      <c r="B20" s="133">
        <v>3111</v>
      </c>
      <c r="C20" s="134"/>
      <c r="D20" s="135"/>
      <c r="E20" s="45" t="s">
        <v>44</v>
      </c>
      <c r="F20" s="78">
        <v>9772190</v>
      </c>
      <c r="G20" s="78">
        <v>9772190</v>
      </c>
      <c r="H20" s="80">
        <v>9612155.0099999998</v>
      </c>
      <c r="I20" s="82">
        <f t="shared" si="0"/>
        <v>0.98362342627394672</v>
      </c>
    </row>
    <row r="21" spans="2:9" ht="30" customHeight="1" x14ac:dyDescent="0.25">
      <c r="B21" s="133">
        <v>3121</v>
      </c>
      <c r="C21" s="134"/>
      <c r="D21" s="135"/>
      <c r="E21" s="45" t="s">
        <v>106</v>
      </c>
      <c r="F21" s="78">
        <v>373000</v>
      </c>
      <c r="G21" s="78">
        <v>373000</v>
      </c>
      <c r="H21" s="80">
        <v>372430.84</v>
      </c>
      <c r="I21" s="82">
        <f t="shared" si="0"/>
        <v>0.99847410187667562</v>
      </c>
    </row>
    <row r="22" spans="2:9" ht="30" customHeight="1" x14ac:dyDescent="0.25">
      <c r="B22" s="133">
        <v>3132</v>
      </c>
      <c r="C22" s="134"/>
      <c r="D22" s="135"/>
      <c r="E22" s="45" t="s">
        <v>181</v>
      </c>
      <c r="F22" s="78">
        <v>1619500</v>
      </c>
      <c r="G22" s="78">
        <v>1619500</v>
      </c>
      <c r="H22" s="80">
        <v>1561403.08</v>
      </c>
      <c r="I22" s="82">
        <f t="shared" si="0"/>
        <v>0.96412663167644341</v>
      </c>
    </row>
    <row r="23" spans="2:9" ht="30" customHeight="1" x14ac:dyDescent="0.25">
      <c r="B23" s="130">
        <v>32</v>
      </c>
      <c r="C23" s="131"/>
      <c r="D23" s="132"/>
      <c r="E23" s="83" t="s">
        <v>15</v>
      </c>
      <c r="F23" s="76">
        <v>2326781</v>
      </c>
      <c r="G23" s="76">
        <v>2326781</v>
      </c>
      <c r="H23" s="77">
        <v>2323105.19</v>
      </c>
      <c r="I23" s="82">
        <f t="shared" si="0"/>
        <v>0.9984202165996714</v>
      </c>
    </row>
    <row r="24" spans="2:9" ht="30" customHeight="1" x14ac:dyDescent="0.25">
      <c r="B24" s="133">
        <v>3211</v>
      </c>
      <c r="C24" s="134"/>
      <c r="D24" s="135"/>
      <c r="E24" s="45" t="s">
        <v>46</v>
      </c>
      <c r="F24" s="78">
        <v>231810</v>
      </c>
      <c r="G24" s="78">
        <v>231810</v>
      </c>
      <c r="H24" s="80">
        <v>235641.19</v>
      </c>
      <c r="I24" s="82">
        <f t="shared" si="0"/>
        <v>1.0165272852767353</v>
      </c>
    </row>
    <row r="25" spans="2:9" ht="30" customHeight="1" x14ac:dyDescent="0.25">
      <c r="B25" s="133">
        <v>3212</v>
      </c>
      <c r="C25" s="134"/>
      <c r="D25" s="135"/>
      <c r="E25" s="45" t="s">
        <v>158</v>
      </c>
      <c r="F25" s="78">
        <v>288000</v>
      </c>
      <c r="G25" s="78">
        <v>288000</v>
      </c>
      <c r="H25" s="80">
        <v>270136.44</v>
      </c>
      <c r="I25" s="82">
        <f t="shared" si="0"/>
        <v>0.93797375000000005</v>
      </c>
    </row>
    <row r="26" spans="2:9" ht="30" customHeight="1" x14ac:dyDescent="0.25">
      <c r="B26" s="133">
        <v>3214</v>
      </c>
      <c r="C26" s="134"/>
      <c r="D26" s="135"/>
      <c r="E26" s="45" t="s">
        <v>110</v>
      </c>
      <c r="F26" s="78">
        <v>1600</v>
      </c>
      <c r="G26" s="78">
        <v>1600</v>
      </c>
      <c r="H26" s="80">
        <v>1340</v>
      </c>
      <c r="I26" s="82">
        <f t="shared" si="0"/>
        <v>0.83750000000000002</v>
      </c>
    </row>
    <row r="27" spans="2:9" ht="30" customHeight="1" x14ac:dyDescent="0.25">
      <c r="B27" s="133">
        <v>3221</v>
      </c>
      <c r="C27" s="134"/>
      <c r="D27" s="135"/>
      <c r="E27" s="45" t="s">
        <v>159</v>
      </c>
      <c r="F27" s="78">
        <v>30000</v>
      </c>
      <c r="G27" s="78">
        <v>30000</v>
      </c>
      <c r="H27" s="80">
        <v>28190.799999999999</v>
      </c>
      <c r="I27" s="82">
        <f t="shared" si="0"/>
        <v>0.93969333333333327</v>
      </c>
    </row>
    <row r="28" spans="2:9" ht="30" customHeight="1" x14ac:dyDescent="0.25">
      <c r="B28" s="133">
        <v>3223</v>
      </c>
      <c r="C28" s="134"/>
      <c r="D28" s="135"/>
      <c r="E28" s="45" t="s">
        <v>112</v>
      </c>
      <c r="F28" s="78">
        <v>400000</v>
      </c>
      <c r="G28" s="78">
        <v>400000</v>
      </c>
      <c r="H28" s="80">
        <v>364320.02</v>
      </c>
      <c r="I28" s="82">
        <f t="shared" si="0"/>
        <v>0.91080005000000008</v>
      </c>
    </row>
    <row r="29" spans="2:9" ht="30" customHeight="1" x14ac:dyDescent="0.25">
      <c r="B29" s="133">
        <v>3224</v>
      </c>
      <c r="C29" s="134"/>
      <c r="D29" s="135"/>
      <c r="E29" s="45" t="s">
        <v>113</v>
      </c>
      <c r="F29" s="78">
        <v>1000</v>
      </c>
      <c r="G29" s="78">
        <v>1000</v>
      </c>
      <c r="H29" s="80">
        <v>1377.19</v>
      </c>
      <c r="I29" s="82">
        <f t="shared" si="0"/>
        <v>1.3771900000000001</v>
      </c>
    </row>
    <row r="30" spans="2:9" ht="30" customHeight="1" x14ac:dyDescent="0.25">
      <c r="B30" s="133">
        <v>3225</v>
      </c>
      <c r="C30" s="134"/>
      <c r="D30" s="135"/>
      <c r="E30" s="45" t="s">
        <v>182</v>
      </c>
      <c r="F30" s="78">
        <v>2000</v>
      </c>
      <c r="G30" s="78">
        <v>2000</v>
      </c>
      <c r="H30" s="80">
        <v>1204.75</v>
      </c>
      <c r="I30" s="82">
        <f t="shared" si="0"/>
        <v>0.60237499999999999</v>
      </c>
    </row>
    <row r="31" spans="2:9" ht="30" customHeight="1" x14ac:dyDescent="0.25">
      <c r="B31" s="133">
        <v>3227</v>
      </c>
      <c r="C31" s="134"/>
      <c r="D31" s="135"/>
      <c r="E31" s="45" t="s">
        <v>115</v>
      </c>
      <c r="F31" s="78">
        <v>18000</v>
      </c>
      <c r="G31" s="78">
        <v>18000</v>
      </c>
      <c r="H31" s="80">
        <v>2219.3200000000002</v>
      </c>
      <c r="I31" s="82">
        <f t="shared" si="0"/>
        <v>0.12329555555555556</v>
      </c>
    </row>
    <row r="32" spans="2:9" ht="30" customHeight="1" x14ac:dyDescent="0.25">
      <c r="B32" s="133">
        <v>3231</v>
      </c>
      <c r="C32" s="134"/>
      <c r="D32" s="135"/>
      <c r="E32" s="45" t="s">
        <v>183</v>
      </c>
      <c r="F32" s="78">
        <v>254850</v>
      </c>
      <c r="G32" s="78">
        <v>254850</v>
      </c>
      <c r="H32" s="80">
        <v>207506.68</v>
      </c>
      <c r="I32" s="82">
        <f t="shared" si="0"/>
        <v>0.81423064547773194</v>
      </c>
    </row>
    <row r="33" spans="2:9" ht="30" customHeight="1" x14ac:dyDescent="0.25">
      <c r="B33" s="133">
        <v>3233</v>
      </c>
      <c r="C33" s="134"/>
      <c r="D33" s="135"/>
      <c r="E33" s="45" t="s">
        <v>119</v>
      </c>
      <c r="F33" s="78">
        <v>21827</v>
      </c>
      <c r="G33" s="78">
        <v>21827</v>
      </c>
      <c r="H33" s="80">
        <v>19157.400000000001</v>
      </c>
      <c r="I33" s="82">
        <f t="shared" si="0"/>
        <v>0.87769276584047284</v>
      </c>
    </row>
    <row r="34" spans="2:9" ht="30" customHeight="1" x14ac:dyDescent="0.25">
      <c r="B34" s="133">
        <v>3234</v>
      </c>
      <c r="C34" s="134"/>
      <c r="D34" s="135"/>
      <c r="E34" s="45" t="s">
        <v>120</v>
      </c>
      <c r="F34" s="78">
        <v>235000</v>
      </c>
      <c r="G34" s="78">
        <v>235000</v>
      </c>
      <c r="H34" s="80">
        <v>212327.87</v>
      </c>
      <c r="I34" s="82">
        <f t="shared" si="0"/>
        <v>0.90352285106382979</v>
      </c>
    </row>
    <row r="35" spans="2:9" ht="30" customHeight="1" x14ac:dyDescent="0.25">
      <c r="B35" s="133">
        <v>3235</v>
      </c>
      <c r="C35" s="134"/>
      <c r="D35" s="135"/>
      <c r="E35" s="45" t="s">
        <v>121</v>
      </c>
      <c r="F35" s="78">
        <v>342272</v>
      </c>
      <c r="G35" s="78">
        <v>342272</v>
      </c>
      <c r="H35" s="80">
        <v>508240.56</v>
      </c>
      <c r="I35" s="82">
        <f t="shared" si="0"/>
        <v>1.484902533657442</v>
      </c>
    </row>
    <row r="36" spans="2:9" ht="30" customHeight="1" x14ac:dyDescent="0.25">
      <c r="B36" s="133">
        <v>3236</v>
      </c>
      <c r="C36" s="134"/>
      <c r="D36" s="135"/>
      <c r="E36" s="45" t="s">
        <v>122</v>
      </c>
      <c r="F36" s="78">
        <v>5000</v>
      </c>
      <c r="G36" s="78">
        <v>5000</v>
      </c>
      <c r="H36" s="80">
        <v>2150.1999999999998</v>
      </c>
      <c r="I36" s="82">
        <f t="shared" si="0"/>
        <v>0.43003999999999998</v>
      </c>
    </row>
    <row r="37" spans="2:9" ht="30" customHeight="1" x14ac:dyDescent="0.25">
      <c r="B37" s="133">
        <v>3237</v>
      </c>
      <c r="C37" s="134"/>
      <c r="D37" s="135"/>
      <c r="E37" s="45" t="s">
        <v>123</v>
      </c>
      <c r="F37" s="78">
        <v>107250</v>
      </c>
      <c r="G37" s="78">
        <v>107250</v>
      </c>
      <c r="H37" s="80">
        <v>83661.2</v>
      </c>
      <c r="I37" s="82">
        <f t="shared" si="0"/>
        <v>0.78005780885780884</v>
      </c>
    </row>
    <row r="38" spans="2:9" ht="30" customHeight="1" x14ac:dyDescent="0.25">
      <c r="B38" s="133">
        <v>3239</v>
      </c>
      <c r="C38" s="134"/>
      <c r="D38" s="135"/>
      <c r="E38" s="45" t="s">
        <v>125</v>
      </c>
      <c r="F38" s="78">
        <v>313800</v>
      </c>
      <c r="G38" s="78">
        <v>313800</v>
      </c>
      <c r="H38" s="80">
        <v>318440.86</v>
      </c>
      <c r="I38" s="82">
        <f t="shared" si="0"/>
        <v>1.0147892288081579</v>
      </c>
    </row>
    <row r="39" spans="2:9" ht="30" customHeight="1" x14ac:dyDescent="0.25">
      <c r="B39" s="133">
        <v>3292</v>
      </c>
      <c r="C39" s="134"/>
      <c r="D39" s="135"/>
      <c r="E39" s="45" t="s">
        <v>127</v>
      </c>
      <c r="F39" s="78">
        <v>36750</v>
      </c>
      <c r="G39" s="78">
        <v>36750</v>
      </c>
      <c r="H39" s="80">
        <v>34412.9</v>
      </c>
      <c r="I39" s="82">
        <f t="shared" si="0"/>
        <v>0.93640544217687083</v>
      </c>
    </row>
    <row r="40" spans="2:9" ht="30" customHeight="1" x14ac:dyDescent="0.25">
      <c r="B40" s="133">
        <v>3293</v>
      </c>
      <c r="C40" s="134"/>
      <c r="D40" s="135"/>
      <c r="E40" s="45" t="s">
        <v>128</v>
      </c>
      <c r="F40" s="78">
        <v>9000</v>
      </c>
      <c r="G40" s="78">
        <v>9000</v>
      </c>
      <c r="H40" s="80">
        <v>6886.19</v>
      </c>
      <c r="I40" s="82">
        <f t="shared" si="0"/>
        <v>0.76513222222222221</v>
      </c>
    </row>
    <row r="41" spans="2:9" ht="30" customHeight="1" x14ac:dyDescent="0.25">
      <c r="B41" s="133">
        <v>3294</v>
      </c>
      <c r="C41" s="134"/>
      <c r="D41" s="135"/>
      <c r="E41" s="45" t="s">
        <v>129</v>
      </c>
      <c r="F41" s="78">
        <v>5022</v>
      </c>
      <c r="G41" s="78">
        <v>5022</v>
      </c>
      <c r="H41" s="80">
        <v>2980.88</v>
      </c>
      <c r="I41" s="82">
        <f t="shared" si="0"/>
        <v>0.5935643170051772</v>
      </c>
    </row>
    <row r="42" spans="2:9" ht="30" customHeight="1" x14ac:dyDescent="0.25">
      <c r="B42" s="133">
        <v>3295</v>
      </c>
      <c r="C42" s="134"/>
      <c r="D42" s="135"/>
      <c r="E42" s="45" t="s">
        <v>130</v>
      </c>
      <c r="F42" s="78">
        <v>21000</v>
      </c>
      <c r="G42" s="78">
        <v>21000</v>
      </c>
      <c r="H42" s="80">
        <v>20294.580000000002</v>
      </c>
      <c r="I42" s="82">
        <f t="shared" si="0"/>
        <v>0.96640857142857151</v>
      </c>
    </row>
    <row r="43" spans="2:9" ht="30" customHeight="1" x14ac:dyDescent="0.25">
      <c r="B43" s="133">
        <v>3299</v>
      </c>
      <c r="C43" s="134"/>
      <c r="D43" s="135"/>
      <c r="E43" s="45" t="s">
        <v>126</v>
      </c>
      <c r="F43" s="78">
        <v>2600</v>
      </c>
      <c r="G43" s="78">
        <v>2600</v>
      </c>
      <c r="H43" s="80">
        <v>2616.16</v>
      </c>
      <c r="I43" s="82">
        <f t="shared" si="0"/>
        <v>1.0062153846153845</v>
      </c>
    </row>
    <row r="44" spans="2:9" ht="30" customHeight="1" x14ac:dyDescent="0.25">
      <c r="B44" s="130">
        <v>34</v>
      </c>
      <c r="C44" s="131"/>
      <c r="D44" s="132"/>
      <c r="E44" s="83" t="s">
        <v>131</v>
      </c>
      <c r="F44" s="76">
        <v>500</v>
      </c>
      <c r="G44" s="76">
        <v>500</v>
      </c>
      <c r="H44" s="77">
        <v>372.14</v>
      </c>
      <c r="I44" s="82">
        <f t="shared" si="0"/>
        <v>0.74427999999999994</v>
      </c>
    </row>
    <row r="45" spans="2:9" ht="30" customHeight="1" x14ac:dyDescent="0.25">
      <c r="B45" s="133">
        <v>3431</v>
      </c>
      <c r="C45" s="134"/>
      <c r="D45" s="135"/>
      <c r="E45" s="45" t="s">
        <v>133</v>
      </c>
      <c r="F45" s="78">
        <v>200</v>
      </c>
      <c r="G45" s="78">
        <v>200</v>
      </c>
      <c r="H45" s="80">
        <v>87.5</v>
      </c>
      <c r="I45" s="82">
        <f t="shared" si="0"/>
        <v>0.4375</v>
      </c>
    </row>
    <row r="46" spans="2:9" ht="30" customHeight="1" x14ac:dyDescent="0.25">
      <c r="B46" s="133">
        <v>3433</v>
      </c>
      <c r="C46" s="134"/>
      <c r="D46" s="135"/>
      <c r="E46" s="45" t="s">
        <v>134</v>
      </c>
      <c r="F46" s="78">
        <v>300</v>
      </c>
      <c r="G46" s="78">
        <v>300</v>
      </c>
      <c r="H46" s="80">
        <v>284.64</v>
      </c>
      <c r="I46" s="82">
        <f t="shared" si="0"/>
        <v>0.94879999999999998</v>
      </c>
    </row>
    <row r="47" spans="2:9" ht="30" customHeight="1" x14ac:dyDescent="0.25">
      <c r="B47" s="130">
        <v>42</v>
      </c>
      <c r="C47" s="131"/>
      <c r="D47" s="132"/>
      <c r="E47" s="83" t="s">
        <v>140</v>
      </c>
      <c r="F47" s="76">
        <v>26827</v>
      </c>
      <c r="G47" s="76">
        <v>26827</v>
      </c>
      <c r="H47" s="77">
        <v>17364.490000000002</v>
      </c>
      <c r="I47" s="82">
        <f t="shared" si="0"/>
        <v>0.64727662429641786</v>
      </c>
    </row>
    <row r="48" spans="2:9" ht="30" customHeight="1" x14ac:dyDescent="0.25">
      <c r="B48" s="133">
        <v>4221</v>
      </c>
      <c r="C48" s="134"/>
      <c r="D48" s="135"/>
      <c r="E48" s="45" t="s">
        <v>144</v>
      </c>
      <c r="F48" s="78">
        <v>13827</v>
      </c>
      <c r="G48" s="78">
        <v>13827</v>
      </c>
      <c r="H48" s="80">
        <v>13827</v>
      </c>
      <c r="I48" s="82">
        <f t="shared" si="0"/>
        <v>1</v>
      </c>
    </row>
    <row r="49" spans="2:9" ht="30" customHeight="1" x14ac:dyDescent="0.25">
      <c r="B49" s="133">
        <v>4223</v>
      </c>
      <c r="C49" s="134"/>
      <c r="D49" s="135"/>
      <c r="E49" s="45" t="s">
        <v>146</v>
      </c>
      <c r="F49" s="78">
        <v>13000</v>
      </c>
      <c r="G49" s="78">
        <v>13000</v>
      </c>
      <c r="H49" s="80">
        <v>3537.49</v>
      </c>
      <c r="I49" s="82">
        <f t="shared" si="0"/>
        <v>0.27211461538461534</v>
      </c>
    </row>
    <row r="50" spans="2:9" ht="30" customHeight="1" x14ac:dyDescent="0.25">
      <c r="B50" s="136">
        <v>31</v>
      </c>
      <c r="C50" s="137"/>
      <c r="D50" s="138"/>
      <c r="E50" s="83" t="s">
        <v>184</v>
      </c>
      <c r="F50" s="76">
        <v>778257</v>
      </c>
      <c r="G50" s="76">
        <v>778257</v>
      </c>
      <c r="H50" s="77">
        <v>455827.09</v>
      </c>
      <c r="I50" s="82">
        <f t="shared" si="0"/>
        <v>0.58570252500138131</v>
      </c>
    </row>
    <row r="51" spans="2:9" ht="30" customHeight="1" x14ac:dyDescent="0.25">
      <c r="B51" s="130">
        <v>31</v>
      </c>
      <c r="C51" s="131"/>
      <c r="D51" s="132"/>
      <c r="E51" s="83" t="s">
        <v>5</v>
      </c>
      <c r="F51" s="76">
        <v>262213</v>
      </c>
      <c r="G51" s="76">
        <v>262213</v>
      </c>
      <c r="H51" s="77">
        <v>249019.02</v>
      </c>
      <c r="I51" s="82">
        <f t="shared" si="0"/>
        <v>0.94968220492500366</v>
      </c>
    </row>
    <row r="52" spans="2:9" ht="30" customHeight="1" x14ac:dyDescent="0.25">
      <c r="B52" s="133">
        <v>3113</v>
      </c>
      <c r="C52" s="134"/>
      <c r="D52" s="135"/>
      <c r="E52" s="45" t="s">
        <v>104</v>
      </c>
      <c r="F52" s="78">
        <v>262213</v>
      </c>
      <c r="G52" s="78">
        <v>262213</v>
      </c>
      <c r="H52" s="80">
        <v>249019.02</v>
      </c>
      <c r="I52" s="82">
        <f t="shared" si="0"/>
        <v>0.94968220492500366</v>
      </c>
    </row>
    <row r="53" spans="2:9" ht="30" customHeight="1" x14ac:dyDescent="0.25">
      <c r="B53" s="130">
        <v>32</v>
      </c>
      <c r="C53" s="131"/>
      <c r="D53" s="132"/>
      <c r="E53" s="83" t="s">
        <v>15</v>
      </c>
      <c r="F53" s="76">
        <v>461272</v>
      </c>
      <c r="G53" s="76">
        <v>461272</v>
      </c>
      <c r="H53" s="77">
        <v>163536.74</v>
      </c>
      <c r="I53" s="82">
        <f t="shared" si="0"/>
        <v>0.35453428779548724</v>
      </c>
    </row>
    <row r="54" spans="2:9" ht="30" customHeight="1" x14ac:dyDescent="0.25">
      <c r="B54" s="133">
        <v>3211</v>
      </c>
      <c r="C54" s="134"/>
      <c r="D54" s="135"/>
      <c r="E54" s="84" t="s">
        <v>46</v>
      </c>
      <c r="F54" s="78">
        <v>10000</v>
      </c>
      <c r="G54" s="78">
        <v>10000</v>
      </c>
      <c r="H54" s="80">
        <v>27038.95</v>
      </c>
      <c r="I54" s="82">
        <f t="shared" si="0"/>
        <v>2.7038950000000002</v>
      </c>
    </row>
    <row r="55" spans="2:9" ht="30" customHeight="1" x14ac:dyDescent="0.25">
      <c r="B55" s="133">
        <v>3223</v>
      </c>
      <c r="C55" s="134"/>
      <c r="D55" s="135"/>
      <c r="E55" s="45" t="s">
        <v>112</v>
      </c>
      <c r="F55" s="78">
        <v>15000</v>
      </c>
      <c r="G55" s="78">
        <v>15000</v>
      </c>
      <c r="H55" s="80"/>
      <c r="I55" s="82">
        <f t="shared" si="0"/>
        <v>0</v>
      </c>
    </row>
    <row r="56" spans="2:9" ht="30" customHeight="1" x14ac:dyDescent="0.25">
      <c r="B56" s="133">
        <v>3232</v>
      </c>
      <c r="C56" s="134"/>
      <c r="D56" s="135"/>
      <c r="E56" s="45" t="s">
        <v>118</v>
      </c>
      <c r="F56" s="78">
        <v>150000</v>
      </c>
      <c r="G56" s="78">
        <v>150000</v>
      </c>
      <c r="H56" s="80">
        <v>12763.04</v>
      </c>
      <c r="I56" s="82">
        <f t="shared" si="0"/>
        <v>8.5086933333333337E-2</v>
      </c>
    </row>
    <row r="57" spans="2:9" ht="30" customHeight="1" x14ac:dyDescent="0.25">
      <c r="B57" s="133">
        <v>3235</v>
      </c>
      <c r="C57" s="134"/>
      <c r="D57" s="135"/>
      <c r="E57" s="45" t="s">
        <v>121</v>
      </c>
      <c r="F57" s="78">
        <v>187000</v>
      </c>
      <c r="G57" s="78">
        <v>187000</v>
      </c>
      <c r="H57" s="80">
        <v>33328.129999999997</v>
      </c>
      <c r="I57" s="82">
        <f t="shared" si="0"/>
        <v>0.17822529411764704</v>
      </c>
    </row>
    <row r="58" spans="2:9" ht="30" customHeight="1" x14ac:dyDescent="0.25">
      <c r="B58" s="133">
        <v>3236</v>
      </c>
      <c r="C58" s="134"/>
      <c r="D58" s="135"/>
      <c r="E58" s="45" t="s">
        <v>122</v>
      </c>
      <c r="F58" s="78">
        <v>10000</v>
      </c>
      <c r="G58" s="78">
        <v>10000</v>
      </c>
      <c r="H58" s="78"/>
      <c r="I58" s="82">
        <f t="shared" si="0"/>
        <v>0</v>
      </c>
    </row>
    <row r="59" spans="2:9" ht="30" customHeight="1" x14ac:dyDescent="0.25">
      <c r="B59" s="133">
        <v>3239</v>
      </c>
      <c r="C59" s="134"/>
      <c r="D59" s="135"/>
      <c r="E59" s="45" t="s">
        <v>125</v>
      </c>
      <c r="F59" s="78">
        <v>65272</v>
      </c>
      <c r="G59" s="78">
        <v>65272</v>
      </c>
      <c r="H59" s="80">
        <v>64740.51</v>
      </c>
      <c r="I59" s="82">
        <f t="shared" si="0"/>
        <v>0.99185730481676682</v>
      </c>
    </row>
    <row r="60" spans="2:9" ht="30" customHeight="1" x14ac:dyDescent="0.25">
      <c r="B60" s="133">
        <v>3293</v>
      </c>
      <c r="C60" s="134"/>
      <c r="D60" s="135"/>
      <c r="E60" s="45" t="s">
        <v>128</v>
      </c>
      <c r="F60" s="78">
        <v>23000</v>
      </c>
      <c r="G60" s="78">
        <v>23000</v>
      </c>
      <c r="H60" s="80">
        <v>24396.76</v>
      </c>
      <c r="I60" s="82">
        <f t="shared" si="0"/>
        <v>1.0607286956521738</v>
      </c>
    </row>
    <row r="61" spans="2:9" ht="30" customHeight="1" x14ac:dyDescent="0.25">
      <c r="B61" s="133">
        <v>3299</v>
      </c>
      <c r="C61" s="134"/>
      <c r="D61" s="135"/>
      <c r="E61" s="45" t="s">
        <v>126</v>
      </c>
      <c r="F61" s="78">
        <v>1000</v>
      </c>
      <c r="G61" s="78">
        <v>1000</v>
      </c>
      <c r="H61" s="80">
        <v>1269.3499999999999</v>
      </c>
      <c r="I61" s="82">
        <f t="shared" ref="I61" si="1">H61/G61</f>
        <v>1.26935</v>
      </c>
    </row>
    <row r="62" spans="2:9" ht="30" customHeight="1" x14ac:dyDescent="0.25">
      <c r="B62" s="130">
        <v>34</v>
      </c>
      <c r="C62" s="131"/>
      <c r="D62" s="132"/>
      <c r="E62" s="83" t="s">
        <v>131</v>
      </c>
      <c r="F62" s="76">
        <v>800</v>
      </c>
      <c r="G62" s="76">
        <v>800</v>
      </c>
      <c r="H62" s="77">
        <v>378.29</v>
      </c>
      <c r="I62" s="82">
        <f t="shared" ref="I62:I63" si="2">H62/G62</f>
        <v>0.47286250000000002</v>
      </c>
    </row>
    <row r="63" spans="2:9" ht="30" customHeight="1" x14ac:dyDescent="0.25">
      <c r="B63" s="133">
        <v>3433</v>
      </c>
      <c r="C63" s="134"/>
      <c r="D63" s="135"/>
      <c r="E63" s="45" t="s">
        <v>134</v>
      </c>
      <c r="F63" s="78">
        <v>800</v>
      </c>
      <c r="G63" s="78">
        <v>800</v>
      </c>
      <c r="H63" s="80">
        <v>378.29</v>
      </c>
      <c r="I63" s="82">
        <f t="shared" si="2"/>
        <v>0.47286250000000002</v>
      </c>
    </row>
    <row r="64" spans="2:9" ht="30" customHeight="1" x14ac:dyDescent="0.25">
      <c r="B64" s="130">
        <v>37</v>
      </c>
      <c r="C64" s="131"/>
      <c r="D64" s="132"/>
      <c r="E64" s="83" t="s">
        <v>135</v>
      </c>
      <c r="F64" s="76">
        <v>28972</v>
      </c>
      <c r="G64" s="76">
        <v>28972</v>
      </c>
      <c r="H64" s="77">
        <v>17365.38</v>
      </c>
      <c r="I64" s="82">
        <f t="shared" si="0"/>
        <v>0.5993849233742925</v>
      </c>
    </row>
    <row r="65" spans="2:9" ht="30" customHeight="1" x14ac:dyDescent="0.25">
      <c r="B65" s="133">
        <v>3721</v>
      </c>
      <c r="C65" s="134"/>
      <c r="D65" s="135"/>
      <c r="E65" s="45" t="s">
        <v>137</v>
      </c>
      <c r="F65" s="78">
        <v>28972</v>
      </c>
      <c r="G65" s="78">
        <v>28972</v>
      </c>
      <c r="H65" s="80">
        <v>17365.38</v>
      </c>
      <c r="I65" s="82">
        <f t="shared" si="0"/>
        <v>0.5993849233742925</v>
      </c>
    </row>
    <row r="66" spans="2:9" ht="30" customHeight="1" x14ac:dyDescent="0.25">
      <c r="B66" s="130">
        <v>42</v>
      </c>
      <c r="C66" s="131"/>
      <c r="D66" s="132"/>
      <c r="E66" s="83" t="s">
        <v>140</v>
      </c>
      <c r="F66" s="76">
        <v>25000</v>
      </c>
      <c r="G66" s="76">
        <v>25000</v>
      </c>
      <c r="H66" s="77">
        <v>25527.66</v>
      </c>
      <c r="I66" s="82">
        <f t="shared" si="0"/>
        <v>1.0211064000000001</v>
      </c>
    </row>
    <row r="67" spans="2:9" ht="30" customHeight="1" x14ac:dyDescent="0.25">
      <c r="B67" s="133">
        <v>4221</v>
      </c>
      <c r="C67" s="134"/>
      <c r="D67" s="135"/>
      <c r="E67" s="45" t="s">
        <v>144</v>
      </c>
      <c r="F67" s="78">
        <v>25000</v>
      </c>
      <c r="G67" s="78">
        <v>25000</v>
      </c>
      <c r="H67" s="80">
        <v>25527.66</v>
      </c>
      <c r="I67" s="82">
        <f t="shared" si="0"/>
        <v>1.0211064000000001</v>
      </c>
    </row>
    <row r="68" spans="2:9" ht="38.25" x14ac:dyDescent="0.25">
      <c r="B68" s="129" t="s">
        <v>185</v>
      </c>
      <c r="C68" s="129"/>
      <c r="D68" s="129"/>
      <c r="E68" s="83" t="s">
        <v>186</v>
      </c>
      <c r="F68" s="76">
        <v>5225225</v>
      </c>
      <c r="G68" s="76">
        <v>5225225</v>
      </c>
      <c r="H68" s="77">
        <v>4108817.26</v>
      </c>
      <c r="I68" s="82">
        <f t="shared" si="0"/>
        <v>0.78634264744580373</v>
      </c>
    </row>
    <row r="69" spans="2:9" ht="30" customHeight="1" x14ac:dyDescent="0.25">
      <c r="B69" s="129">
        <v>11</v>
      </c>
      <c r="C69" s="129"/>
      <c r="D69" s="129"/>
      <c r="E69" s="83" t="s">
        <v>180</v>
      </c>
      <c r="F69" s="76">
        <v>1878464</v>
      </c>
      <c r="G69" s="76">
        <v>1878464</v>
      </c>
      <c r="H69" s="77">
        <v>1878232.7</v>
      </c>
      <c r="I69" s="82">
        <f t="shared" si="0"/>
        <v>0.99987686748322036</v>
      </c>
    </row>
    <row r="70" spans="2:9" ht="30" customHeight="1" x14ac:dyDescent="0.25">
      <c r="B70" s="130">
        <v>32</v>
      </c>
      <c r="C70" s="131"/>
      <c r="D70" s="132"/>
      <c r="E70" s="83" t="s">
        <v>15</v>
      </c>
      <c r="F70" s="76">
        <v>1727701</v>
      </c>
      <c r="G70" s="76">
        <v>1727701</v>
      </c>
      <c r="H70" s="77">
        <v>1727480.41</v>
      </c>
      <c r="I70" s="82">
        <f t="shared" si="0"/>
        <v>0.99987232165750894</v>
      </c>
    </row>
    <row r="71" spans="2:9" ht="30" customHeight="1" x14ac:dyDescent="0.25">
      <c r="B71" s="133">
        <v>3222</v>
      </c>
      <c r="C71" s="134"/>
      <c r="D71" s="135"/>
      <c r="E71" s="45" t="s">
        <v>111</v>
      </c>
      <c r="F71" s="78">
        <v>111900</v>
      </c>
      <c r="G71" s="78">
        <v>111900</v>
      </c>
      <c r="H71" s="80">
        <v>122617.17</v>
      </c>
      <c r="I71" s="82">
        <f t="shared" si="0"/>
        <v>1.0957745308310991</v>
      </c>
    </row>
    <row r="72" spans="2:9" ht="30" customHeight="1" x14ac:dyDescent="0.25">
      <c r="B72" s="133">
        <v>3224</v>
      </c>
      <c r="C72" s="134"/>
      <c r="D72" s="135"/>
      <c r="E72" s="45" t="s">
        <v>113</v>
      </c>
      <c r="F72" s="78">
        <v>189618</v>
      </c>
      <c r="G72" s="78">
        <v>189618</v>
      </c>
      <c r="H72" s="80">
        <v>232322.98</v>
      </c>
      <c r="I72" s="82">
        <f t="shared" si="0"/>
        <v>1.2252158550348595</v>
      </c>
    </row>
    <row r="73" spans="2:9" ht="30" customHeight="1" x14ac:dyDescent="0.25">
      <c r="B73" s="133">
        <v>3225</v>
      </c>
      <c r="C73" s="134"/>
      <c r="D73" s="135"/>
      <c r="E73" s="45" t="s">
        <v>182</v>
      </c>
      <c r="F73" s="78">
        <v>17000</v>
      </c>
      <c r="G73" s="78">
        <v>17000</v>
      </c>
      <c r="H73" s="80">
        <v>7305.58</v>
      </c>
      <c r="I73" s="82">
        <f t="shared" si="0"/>
        <v>0.42974000000000001</v>
      </c>
    </row>
    <row r="74" spans="2:9" ht="30" customHeight="1" x14ac:dyDescent="0.25">
      <c r="B74" s="133">
        <v>3232</v>
      </c>
      <c r="C74" s="134"/>
      <c r="D74" s="135"/>
      <c r="E74" s="45" t="s">
        <v>118</v>
      </c>
      <c r="F74" s="78">
        <v>776371</v>
      </c>
      <c r="G74" s="78">
        <v>776371</v>
      </c>
      <c r="H74" s="80">
        <v>738534.05</v>
      </c>
      <c r="I74" s="82">
        <f t="shared" ref="I74:I140" si="3">H74/G74</f>
        <v>0.95126434397987569</v>
      </c>
    </row>
    <row r="75" spans="2:9" ht="30" customHeight="1" x14ac:dyDescent="0.25">
      <c r="B75" s="133">
        <v>3235</v>
      </c>
      <c r="C75" s="134"/>
      <c r="D75" s="135"/>
      <c r="E75" s="45" t="s">
        <v>121</v>
      </c>
      <c r="F75" s="78">
        <v>22000</v>
      </c>
      <c r="G75" s="78">
        <v>22000</v>
      </c>
      <c r="H75" s="80">
        <v>16438.52</v>
      </c>
      <c r="I75" s="82">
        <f t="shared" si="3"/>
        <v>0.74720545454545462</v>
      </c>
    </row>
    <row r="76" spans="2:9" ht="30" customHeight="1" x14ac:dyDescent="0.25">
      <c r="B76" s="133">
        <v>3237</v>
      </c>
      <c r="C76" s="134"/>
      <c r="D76" s="135"/>
      <c r="E76" s="45" t="s">
        <v>123</v>
      </c>
      <c r="F76" s="78">
        <v>597812</v>
      </c>
      <c r="G76" s="78">
        <v>597812</v>
      </c>
      <c r="H76" s="80">
        <v>597787.5</v>
      </c>
      <c r="I76" s="147">
        <f t="shared" si="3"/>
        <v>0.9999590172161148</v>
      </c>
    </row>
    <row r="77" spans="2:9" ht="30" customHeight="1" x14ac:dyDescent="0.25">
      <c r="B77" s="133">
        <v>3239</v>
      </c>
      <c r="C77" s="134"/>
      <c r="D77" s="135"/>
      <c r="E77" s="45" t="s">
        <v>125</v>
      </c>
      <c r="F77" s="78">
        <v>13000</v>
      </c>
      <c r="G77" s="78">
        <v>13000</v>
      </c>
      <c r="H77" s="80">
        <v>12474.61</v>
      </c>
      <c r="I77" s="82">
        <f t="shared" si="3"/>
        <v>0.95958538461538467</v>
      </c>
    </row>
    <row r="78" spans="2:9" ht="30" customHeight="1" x14ac:dyDescent="0.25">
      <c r="B78" s="130">
        <v>42</v>
      </c>
      <c r="C78" s="131"/>
      <c r="D78" s="132"/>
      <c r="E78" s="83" t="s">
        <v>140</v>
      </c>
      <c r="F78" s="76">
        <v>150763</v>
      </c>
      <c r="G78" s="76">
        <v>150763</v>
      </c>
      <c r="H78" s="77">
        <v>150752.99</v>
      </c>
      <c r="I78" s="82">
        <f t="shared" si="3"/>
        <v>0.99993360439895729</v>
      </c>
    </row>
    <row r="79" spans="2:9" ht="30" customHeight="1" x14ac:dyDescent="0.25">
      <c r="B79" s="133">
        <v>4222</v>
      </c>
      <c r="C79" s="134"/>
      <c r="D79" s="135"/>
      <c r="E79" s="45" t="s">
        <v>145</v>
      </c>
      <c r="F79" s="78">
        <v>59318</v>
      </c>
      <c r="G79" s="78">
        <v>59318</v>
      </c>
      <c r="H79" s="80">
        <v>32676.62</v>
      </c>
      <c r="I79" s="82">
        <f t="shared" si="3"/>
        <v>0.55087191071850028</v>
      </c>
    </row>
    <row r="80" spans="2:9" ht="30" customHeight="1" x14ac:dyDescent="0.25">
      <c r="B80" s="133">
        <v>4225</v>
      </c>
      <c r="C80" s="134"/>
      <c r="D80" s="135"/>
      <c r="E80" s="45" t="s">
        <v>160</v>
      </c>
      <c r="F80" s="78">
        <v>52500</v>
      </c>
      <c r="G80" s="78">
        <v>52500</v>
      </c>
      <c r="H80" s="80">
        <v>92443.75</v>
      </c>
      <c r="I80" s="82">
        <f t="shared" si="3"/>
        <v>1.7608333333333333</v>
      </c>
    </row>
    <row r="81" spans="2:9" ht="30" customHeight="1" x14ac:dyDescent="0.25">
      <c r="B81" s="133">
        <v>4227</v>
      </c>
      <c r="C81" s="134"/>
      <c r="D81" s="135"/>
      <c r="E81" s="45" t="s">
        <v>147</v>
      </c>
      <c r="F81" s="78">
        <v>38945</v>
      </c>
      <c r="G81" s="78">
        <v>38945</v>
      </c>
      <c r="H81" s="80">
        <v>25631.919999999998</v>
      </c>
      <c r="I81" s="82">
        <f t="shared" si="3"/>
        <v>0.65815688791885985</v>
      </c>
    </row>
    <row r="82" spans="2:9" ht="30" customHeight="1" x14ac:dyDescent="0.25">
      <c r="B82" s="136">
        <v>31</v>
      </c>
      <c r="C82" s="137"/>
      <c r="D82" s="138"/>
      <c r="E82" s="83" t="s">
        <v>184</v>
      </c>
      <c r="F82" s="76">
        <v>2254629</v>
      </c>
      <c r="G82" s="76">
        <v>2254629</v>
      </c>
      <c r="H82" s="77">
        <v>1322424.47</v>
      </c>
      <c r="I82" s="82">
        <f t="shared" si="3"/>
        <v>0.58653750572710628</v>
      </c>
    </row>
    <row r="83" spans="2:9" ht="30" customHeight="1" x14ac:dyDescent="0.25">
      <c r="B83" s="130">
        <v>32</v>
      </c>
      <c r="C83" s="131"/>
      <c r="D83" s="132"/>
      <c r="E83" s="83" t="s">
        <v>15</v>
      </c>
      <c r="F83" s="76">
        <v>1855629</v>
      </c>
      <c r="G83" s="76">
        <v>1855629</v>
      </c>
      <c r="H83" s="77">
        <v>1297063.02</v>
      </c>
      <c r="I83" s="82">
        <f t="shared" si="3"/>
        <v>0.69898833225822621</v>
      </c>
    </row>
    <row r="84" spans="2:9" ht="30" customHeight="1" x14ac:dyDescent="0.25">
      <c r="B84" s="133">
        <v>3222</v>
      </c>
      <c r="C84" s="134"/>
      <c r="D84" s="135"/>
      <c r="E84" s="45" t="s">
        <v>187</v>
      </c>
      <c r="F84" s="78">
        <v>360000</v>
      </c>
      <c r="G84" s="78">
        <v>360000</v>
      </c>
      <c r="H84" s="80">
        <v>350920.15</v>
      </c>
      <c r="I84" s="82">
        <f t="shared" si="3"/>
        <v>0.97477819444444447</v>
      </c>
    </row>
    <row r="85" spans="2:9" ht="30" customHeight="1" x14ac:dyDescent="0.25">
      <c r="B85" s="133">
        <v>3232</v>
      </c>
      <c r="C85" s="134"/>
      <c r="D85" s="135"/>
      <c r="E85" s="45" t="s">
        <v>118</v>
      </c>
      <c r="F85" s="78">
        <v>586545</v>
      </c>
      <c r="G85" s="78">
        <v>586545</v>
      </c>
      <c r="H85" s="80">
        <v>154436.94</v>
      </c>
      <c r="I85" s="82">
        <f t="shared" si="3"/>
        <v>0.26329938879369869</v>
      </c>
    </row>
    <row r="86" spans="2:9" ht="30" customHeight="1" x14ac:dyDescent="0.25">
      <c r="B86" s="133">
        <v>3237</v>
      </c>
      <c r="C86" s="134"/>
      <c r="D86" s="135"/>
      <c r="E86" s="45" t="s">
        <v>123</v>
      </c>
      <c r="F86" s="78">
        <v>815584</v>
      </c>
      <c r="G86" s="78">
        <v>815584</v>
      </c>
      <c r="H86" s="80">
        <v>725260.61</v>
      </c>
      <c r="I86" s="82">
        <f t="shared" si="3"/>
        <v>0.88925311188056655</v>
      </c>
    </row>
    <row r="87" spans="2:9" ht="30" customHeight="1" x14ac:dyDescent="0.25">
      <c r="B87" s="133">
        <v>3239</v>
      </c>
      <c r="C87" s="134"/>
      <c r="D87" s="135"/>
      <c r="E87" s="45" t="s">
        <v>125</v>
      </c>
      <c r="F87" s="78">
        <v>93500</v>
      </c>
      <c r="G87" s="78">
        <v>93500</v>
      </c>
      <c r="H87" s="80">
        <v>66445.320000000007</v>
      </c>
      <c r="I87" s="82">
        <f t="shared" ref="I87" si="4">H87/G87</f>
        <v>0.71064513368983961</v>
      </c>
    </row>
    <row r="88" spans="2:9" ht="30" customHeight="1" x14ac:dyDescent="0.25">
      <c r="B88" s="130">
        <v>42</v>
      </c>
      <c r="C88" s="131"/>
      <c r="D88" s="132"/>
      <c r="E88" s="83" t="s">
        <v>140</v>
      </c>
      <c r="F88" s="76">
        <v>399000</v>
      </c>
      <c r="G88" s="76">
        <v>399000</v>
      </c>
      <c r="H88" s="77">
        <v>25361.25</v>
      </c>
      <c r="I88" s="82">
        <f t="shared" si="3"/>
        <v>6.3562030075187972E-2</v>
      </c>
    </row>
    <row r="89" spans="2:9" ht="30" customHeight="1" x14ac:dyDescent="0.25">
      <c r="B89" s="133">
        <v>4214</v>
      </c>
      <c r="C89" s="134"/>
      <c r="D89" s="135"/>
      <c r="E89" s="45" t="s">
        <v>142</v>
      </c>
      <c r="F89" s="78">
        <v>311000</v>
      </c>
      <c r="G89" s="78">
        <v>311000</v>
      </c>
      <c r="H89" s="80"/>
      <c r="I89" s="82">
        <f t="shared" ref="I89:I90" si="5">H89/G89</f>
        <v>0</v>
      </c>
    </row>
    <row r="90" spans="2:9" ht="30" customHeight="1" x14ac:dyDescent="0.25">
      <c r="B90" s="133">
        <v>4224</v>
      </c>
      <c r="C90" s="134"/>
      <c r="D90" s="135"/>
      <c r="E90" s="45" t="s">
        <v>161</v>
      </c>
      <c r="F90" s="78"/>
      <c r="G90" s="78"/>
      <c r="H90" s="80">
        <v>18743.75</v>
      </c>
      <c r="I90" s="82" t="e">
        <f t="shared" si="5"/>
        <v>#DIV/0!</v>
      </c>
    </row>
    <row r="91" spans="2:9" ht="30" customHeight="1" x14ac:dyDescent="0.25">
      <c r="B91" s="133">
        <v>4225</v>
      </c>
      <c r="C91" s="134"/>
      <c r="D91" s="135"/>
      <c r="E91" s="45" t="s">
        <v>160</v>
      </c>
      <c r="F91" s="78">
        <v>78000</v>
      </c>
      <c r="G91" s="78">
        <v>78000</v>
      </c>
      <c r="H91" s="80">
        <v>6617.5</v>
      </c>
      <c r="I91" s="82">
        <f t="shared" si="3"/>
        <v>8.4839743589743596E-2</v>
      </c>
    </row>
    <row r="92" spans="2:9" ht="30" customHeight="1" x14ac:dyDescent="0.25">
      <c r="B92" s="133">
        <v>4227</v>
      </c>
      <c r="C92" s="134"/>
      <c r="D92" s="135"/>
      <c r="E92" s="45" t="s">
        <v>147</v>
      </c>
      <c r="F92" s="78">
        <v>10000</v>
      </c>
      <c r="G92" s="78">
        <v>10000</v>
      </c>
      <c r="H92" s="80"/>
      <c r="I92" s="82">
        <f t="shared" si="3"/>
        <v>0</v>
      </c>
    </row>
    <row r="93" spans="2:9" ht="30" customHeight="1" x14ac:dyDescent="0.25">
      <c r="B93" s="136">
        <v>52</v>
      </c>
      <c r="C93" s="137"/>
      <c r="D93" s="138"/>
      <c r="E93" s="83" t="s">
        <v>188</v>
      </c>
      <c r="F93" s="81">
        <v>1092132</v>
      </c>
      <c r="G93" s="81">
        <v>1092132</v>
      </c>
      <c r="H93" s="77">
        <v>908160.29</v>
      </c>
      <c r="I93" s="82">
        <f t="shared" si="3"/>
        <v>0.83154810041277061</v>
      </c>
    </row>
    <row r="94" spans="2:9" ht="30" customHeight="1" x14ac:dyDescent="0.25">
      <c r="B94" s="130">
        <v>32</v>
      </c>
      <c r="C94" s="131"/>
      <c r="D94" s="132"/>
      <c r="E94" s="83" t="s">
        <v>15</v>
      </c>
      <c r="F94" s="81">
        <v>303183</v>
      </c>
      <c r="G94" s="81">
        <v>303183</v>
      </c>
      <c r="H94" s="77">
        <v>354453.38</v>
      </c>
      <c r="I94" s="82">
        <f t="shared" si="3"/>
        <v>1.1691070409620592</v>
      </c>
    </row>
    <row r="95" spans="2:9" ht="30" customHeight="1" x14ac:dyDescent="0.25">
      <c r="B95" s="133">
        <v>3211</v>
      </c>
      <c r="C95" s="134"/>
      <c r="D95" s="135"/>
      <c r="E95" s="45" t="s">
        <v>46</v>
      </c>
      <c r="F95" s="79"/>
      <c r="G95" s="79"/>
      <c r="H95" s="80">
        <v>19823.099999999999</v>
      </c>
      <c r="I95" s="82" t="e">
        <f t="shared" ref="I95" si="6">H95/G95</f>
        <v>#DIV/0!</v>
      </c>
    </row>
    <row r="96" spans="2:9" ht="30" customHeight="1" x14ac:dyDescent="0.25">
      <c r="B96" s="133">
        <v>3237</v>
      </c>
      <c r="C96" s="134"/>
      <c r="D96" s="135"/>
      <c r="E96" s="45" t="s">
        <v>123</v>
      </c>
      <c r="F96" s="79">
        <v>115400</v>
      </c>
      <c r="G96" s="79">
        <v>115400</v>
      </c>
      <c r="H96" s="80">
        <v>146847.54999999999</v>
      </c>
      <c r="I96" s="82">
        <f t="shared" si="3"/>
        <v>1.2725090987868284</v>
      </c>
    </row>
    <row r="97" spans="2:9" ht="30" customHeight="1" x14ac:dyDescent="0.25">
      <c r="B97" s="133">
        <v>3239</v>
      </c>
      <c r="C97" s="134"/>
      <c r="D97" s="135"/>
      <c r="E97" s="45" t="s">
        <v>125</v>
      </c>
      <c r="F97" s="79">
        <v>187783</v>
      </c>
      <c r="G97" s="79">
        <v>187783</v>
      </c>
      <c r="H97" s="80">
        <v>187782.73</v>
      </c>
      <c r="I97" s="82">
        <f t="shared" si="3"/>
        <v>0.99999856217016458</v>
      </c>
    </row>
    <row r="98" spans="2:9" ht="30" customHeight="1" x14ac:dyDescent="0.25">
      <c r="B98" s="130">
        <v>42</v>
      </c>
      <c r="C98" s="131"/>
      <c r="D98" s="132"/>
      <c r="E98" s="83" t="s">
        <v>140</v>
      </c>
      <c r="F98" s="81">
        <v>773474</v>
      </c>
      <c r="G98" s="81">
        <v>773474</v>
      </c>
      <c r="H98" s="77">
        <v>538231.91</v>
      </c>
      <c r="I98" s="82">
        <f t="shared" si="3"/>
        <v>0.69586296371953038</v>
      </c>
    </row>
    <row r="99" spans="2:9" ht="30" customHeight="1" x14ac:dyDescent="0.25">
      <c r="B99" s="133">
        <v>4214</v>
      </c>
      <c r="C99" s="134"/>
      <c r="D99" s="135"/>
      <c r="E99" s="45" t="s">
        <v>142</v>
      </c>
      <c r="F99" s="78">
        <v>771483</v>
      </c>
      <c r="G99" s="78">
        <v>771483</v>
      </c>
      <c r="H99" s="80">
        <v>538231.91</v>
      </c>
      <c r="I99" s="82">
        <f t="shared" si="3"/>
        <v>0.69765880777671063</v>
      </c>
    </row>
    <row r="100" spans="2:9" ht="30" customHeight="1" x14ac:dyDescent="0.25">
      <c r="B100" s="133">
        <v>4221</v>
      </c>
      <c r="C100" s="134"/>
      <c r="D100" s="135"/>
      <c r="E100" s="45" t="s">
        <v>144</v>
      </c>
      <c r="F100" s="78">
        <v>1991</v>
      </c>
      <c r="G100" s="78">
        <v>1991</v>
      </c>
      <c r="H100" s="80"/>
      <c r="I100" s="82">
        <f t="shared" si="3"/>
        <v>0</v>
      </c>
    </row>
    <row r="101" spans="2:9" ht="30" customHeight="1" x14ac:dyDescent="0.25">
      <c r="B101" s="130">
        <v>45</v>
      </c>
      <c r="C101" s="131"/>
      <c r="D101" s="132"/>
      <c r="E101" s="83" t="s">
        <v>189</v>
      </c>
      <c r="F101" s="81">
        <v>15475</v>
      </c>
      <c r="G101" s="81">
        <v>15475</v>
      </c>
      <c r="H101" s="77">
        <v>15475</v>
      </c>
      <c r="I101" s="82">
        <f t="shared" si="3"/>
        <v>1</v>
      </c>
    </row>
    <row r="102" spans="2:9" ht="30" customHeight="1" x14ac:dyDescent="0.25">
      <c r="B102" s="133">
        <v>4511</v>
      </c>
      <c r="C102" s="134"/>
      <c r="D102" s="135"/>
      <c r="E102" s="45" t="s">
        <v>156</v>
      </c>
      <c r="F102" s="78">
        <v>15475</v>
      </c>
      <c r="G102" s="78">
        <v>15475</v>
      </c>
      <c r="H102" s="80">
        <v>15475</v>
      </c>
      <c r="I102" s="82">
        <f t="shared" si="3"/>
        <v>1</v>
      </c>
    </row>
    <row r="103" spans="2:9" ht="30" customHeight="1" x14ac:dyDescent="0.25">
      <c r="B103" s="129" t="s">
        <v>190</v>
      </c>
      <c r="C103" s="129"/>
      <c r="D103" s="129"/>
      <c r="E103" s="83" t="s">
        <v>191</v>
      </c>
      <c r="F103" s="76">
        <v>1355715</v>
      </c>
      <c r="G103" s="76">
        <v>1355715</v>
      </c>
      <c r="H103" s="77">
        <v>1150326.46</v>
      </c>
      <c r="I103" s="82">
        <f t="shared" si="3"/>
        <v>0.8485016836134438</v>
      </c>
    </row>
    <row r="104" spans="2:9" ht="30" customHeight="1" x14ac:dyDescent="0.25">
      <c r="B104" s="129">
        <v>11</v>
      </c>
      <c r="C104" s="129"/>
      <c r="D104" s="129"/>
      <c r="E104" s="83" t="s">
        <v>180</v>
      </c>
      <c r="F104" s="76">
        <v>1155715</v>
      </c>
      <c r="G104" s="76">
        <v>1155715</v>
      </c>
      <c r="H104" s="77">
        <v>1150326.46</v>
      </c>
      <c r="I104" s="82">
        <f t="shared" si="3"/>
        <v>0.99533748372219788</v>
      </c>
    </row>
    <row r="105" spans="2:9" ht="30" customHeight="1" x14ac:dyDescent="0.25">
      <c r="B105" s="130">
        <v>32</v>
      </c>
      <c r="C105" s="131"/>
      <c r="D105" s="132"/>
      <c r="E105" s="83" t="s">
        <v>15</v>
      </c>
      <c r="F105" s="76">
        <v>1135715</v>
      </c>
      <c r="G105" s="76">
        <v>1135715</v>
      </c>
      <c r="H105" s="77">
        <v>1135715</v>
      </c>
      <c r="I105" s="82">
        <f t="shared" si="3"/>
        <v>1</v>
      </c>
    </row>
    <row r="106" spans="2:9" ht="30" customHeight="1" x14ac:dyDescent="0.25">
      <c r="B106" s="133">
        <v>3222</v>
      </c>
      <c r="C106" s="134"/>
      <c r="D106" s="135"/>
      <c r="E106" s="45" t="s">
        <v>111</v>
      </c>
      <c r="F106" s="78">
        <v>170000</v>
      </c>
      <c r="G106" s="78">
        <v>170000</v>
      </c>
      <c r="H106" s="80">
        <v>169441.97</v>
      </c>
      <c r="I106" s="82">
        <f t="shared" si="3"/>
        <v>0.99671747058823534</v>
      </c>
    </row>
    <row r="107" spans="2:9" ht="30" customHeight="1" x14ac:dyDescent="0.25">
      <c r="B107" s="133">
        <v>3224</v>
      </c>
      <c r="C107" s="134"/>
      <c r="D107" s="135"/>
      <c r="E107" s="45" t="s">
        <v>113</v>
      </c>
      <c r="F107" s="78">
        <v>40000</v>
      </c>
      <c r="G107" s="78">
        <v>40000</v>
      </c>
      <c r="H107" s="80">
        <v>36669.18</v>
      </c>
      <c r="I107" s="82">
        <f t="shared" si="3"/>
        <v>0.91672949999999997</v>
      </c>
    </row>
    <row r="108" spans="2:9" ht="30" customHeight="1" x14ac:dyDescent="0.25">
      <c r="B108" s="133">
        <v>3225</v>
      </c>
      <c r="C108" s="134"/>
      <c r="D108" s="135"/>
      <c r="E108" s="45" t="s">
        <v>182</v>
      </c>
      <c r="F108" s="78">
        <v>5000</v>
      </c>
      <c r="G108" s="78">
        <v>5000</v>
      </c>
      <c r="H108" s="80">
        <v>2668.3</v>
      </c>
      <c r="I108" s="82">
        <f t="shared" si="3"/>
        <v>0.53366000000000002</v>
      </c>
    </row>
    <row r="109" spans="2:9" ht="30" customHeight="1" x14ac:dyDescent="0.25">
      <c r="B109" s="133">
        <v>3232</v>
      </c>
      <c r="C109" s="134"/>
      <c r="D109" s="135"/>
      <c r="E109" s="45" t="s">
        <v>118</v>
      </c>
      <c r="F109" s="78">
        <v>50000</v>
      </c>
      <c r="G109" s="78">
        <v>50000</v>
      </c>
      <c r="H109" s="80">
        <v>49110.91</v>
      </c>
      <c r="I109" s="82">
        <f t="shared" si="3"/>
        <v>0.98221820000000004</v>
      </c>
    </row>
    <row r="110" spans="2:9" ht="30" customHeight="1" x14ac:dyDescent="0.25">
      <c r="B110" s="133">
        <v>3235</v>
      </c>
      <c r="C110" s="134"/>
      <c r="D110" s="135"/>
      <c r="E110" s="45" t="s">
        <v>121</v>
      </c>
      <c r="F110" s="78">
        <v>40000</v>
      </c>
      <c r="G110" s="78">
        <v>40000</v>
      </c>
      <c r="H110" s="80">
        <v>20345.8</v>
      </c>
      <c r="I110" s="82">
        <f t="shared" si="3"/>
        <v>0.50864500000000001</v>
      </c>
    </row>
    <row r="111" spans="2:9" ht="30" customHeight="1" x14ac:dyDescent="0.25">
      <c r="B111" s="133">
        <v>3237</v>
      </c>
      <c r="C111" s="134"/>
      <c r="D111" s="135"/>
      <c r="E111" s="45" t="s">
        <v>123</v>
      </c>
      <c r="F111" s="78">
        <v>780000</v>
      </c>
      <c r="G111" s="78">
        <v>780000</v>
      </c>
      <c r="H111" s="80">
        <v>782421.13</v>
      </c>
      <c r="I111" s="82">
        <f t="shared" si="3"/>
        <v>1.0031040128205129</v>
      </c>
    </row>
    <row r="112" spans="2:9" ht="30" customHeight="1" x14ac:dyDescent="0.25">
      <c r="B112" s="133">
        <v>3239</v>
      </c>
      <c r="C112" s="134"/>
      <c r="D112" s="135"/>
      <c r="E112" s="45" t="s">
        <v>125</v>
      </c>
      <c r="F112" s="78">
        <v>50000</v>
      </c>
      <c r="G112" s="78">
        <v>50000</v>
      </c>
      <c r="H112" s="80">
        <v>75057.710000000006</v>
      </c>
      <c r="I112" s="82">
        <f t="shared" si="3"/>
        <v>1.5011542000000002</v>
      </c>
    </row>
    <row r="113" spans="2:9" ht="30" customHeight="1" x14ac:dyDescent="0.25">
      <c r="B113" s="133">
        <v>3292</v>
      </c>
      <c r="C113" s="134"/>
      <c r="D113" s="135"/>
      <c r="E113" s="45" t="s">
        <v>127</v>
      </c>
      <c r="F113" s="78">
        <v>715</v>
      </c>
      <c r="G113" s="78">
        <v>715</v>
      </c>
      <c r="H113" s="80"/>
      <c r="I113" s="82">
        <f t="shared" si="3"/>
        <v>0</v>
      </c>
    </row>
    <row r="114" spans="2:9" ht="30" customHeight="1" x14ac:dyDescent="0.25">
      <c r="B114" s="130">
        <v>37</v>
      </c>
      <c r="C114" s="131"/>
      <c r="D114" s="132"/>
      <c r="E114" s="83" t="s">
        <v>135</v>
      </c>
      <c r="F114" s="76">
        <v>15000</v>
      </c>
      <c r="G114" s="76">
        <v>15000</v>
      </c>
      <c r="H114" s="77">
        <v>11737.17</v>
      </c>
      <c r="I114" s="82">
        <f t="shared" si="3"/>
        <v>0.78247800000000001</v>
      </c>
    </row>
    <row r="115" spans="2:9" ht="30" customHeight="1" x14ac:dyDescent="0.25">
      <c r="B115" s="133">
        <v>3721</v>
      </c>
      <c r="C115" s="134"/>
      <c r="D115" s="135"/>
      <c r="E115" s="45" t="s">
        <v>137</v>
      </c>
      <c r="F115" s="78">
        <v>15000</v>
      </c>
      <c r="G115" s="78">
        <v>15000</v>
      </c>
      <c r="H115" s="80">
        <v>11737.17</v>
      </c>
      <c r="I115" s="82">
        <f t="shared" si="3"/>
        <v>0.78247800000000001</v>
      </c>
    </row>
    <row r="116" spans="2:9" ht="30" customHeight="1" x14ac:dyDescent="0.25">
      <c r="B116" s="130">
        <v>42</v>
      </c>
      <c r="C116" s="131"/>
      <c r="D116" s="132"/>
      <c r="E116" s="83" t="s">
        <v>140</v>
      </c>
      <c r="F116" s="76">
        <v>5000</v>
      </c>
      <c r="G116" s="76">
        <v>5000</v>
      </c>
      <c r="H116" s="85">
        <v>2874.29</v>
      </c>
      <c r="I116" s="82">
        <f t="shared" si="3"/>
        <v>0.57485799999999998</v>
      </c>
    </row>
    <row r="117" spans="2:9" ht="30" customHeight="1" x14ac:dyDescent="0.25">
      <c r="B117" s="133">
        <v>4221</v>
      </c>
      <c r="C117" s="134"/>
      <c r="D117" s="135"/>
      <c r="E117" s="45" t="s">
        <v>144</v>
      </c>
      <c r="F117" s="78">
        <v>5000</v>
      </c>
      <c r="G117" s="78">
        <v>5000</v>
      </c>
      <c r="H117" s="86">
        <v>2874.29</v>
      </c>
      <c r="I117" s="82">
        <f t="shared" si="3"/>
        <v>0.57485799999999998</v>
      </c>
    </row>
    <row r="118" spans="2:9" ht="30" customHeight="1" x14ac:dyDescent="0.25">
      <c r="B118" s="136">
        <v>52</v>
      </c>
      <c r="C118" s="137"/>
      <c r="D118" s="138"/>
      <c r="E118" s="83" t="s">
        <v>188</v>
      </c>
      <c r="F118" s="76">
        <v>200000</v>
      </c>
      <c r="G118" s="76">
        <v>200000</v>
      </c>
      <c r="H118" s="85"/>
      <c r="I118" s="82">
        <f t="shared" si="3"/>
        <v>0</v>
      </c>
    </row>
    <row r="119" spans="2:9" ht="30" customHeight="1" x14ac:dyDescent="0.25">
      <c r="B119" s="130">
        <v>32</v>
      </c>
      <c r="C119" s="131"/>
      <c r="D119" s="132"/>
      <c r="E119" s="83" t="s">
        <v>15</v>
      </c>
      <c r="F119" s="76">
        <v>200000</v>
      </c>
      <c r="G119" s="76">
        <v>200000</v>
      </c>
      <c r="H119" s="85"/>
      <c r="I119" s="82">
        <f t="shared" si="3"/>
        <v>0</v>
      </c>
    </row>
    <row r="120" spans="2:9" ht="30" customHeight="1" x14ac:dyDescent="0.25">
      <c r="B120" s="133">
        <v>3232</v>
      </c>
      <c r="C120" s="134"/>
      <c r="D120" s="135"/>
      <c r="E120" s="45" t="s">
        <v>118</v>
      </c>
      <c r="F120" s="78">
        <v>100000</v>
      </c>
      <c r="G120" s="78">
        <v>100000</v>
      </c>
      <c r="H120" s="80"/>
      <c r="I120" s="82">
        <f t="shared" ref="I120" si="7">H120/G120</f>
        <v>0</v>
      </c>
    </row>
    <row r="121" spans="2:9" ht="30" customHeight="1" x14ac:dyDescent="0.25">
      <c r="B121" s="133">
        <v>3237</v>
      </c>
      <c r="C121" s="134"/>
      <c r="D121" s="135"/>
      <c r="E121" s="45" t="s">
        <v>123</v>
      </c>
      <c r="F121" s="78">
        <v>100000</v>
      </c>
      <c r="G121" s="78">
        <v>100000</v>
      </c>
      <c r="H121" s="80"/>
      <c r="I121" s="82">
        <f t="shared" si="3"/>
        <v>0</v>
      </c>
    </row>
    <row r="122" spans="2:9" ht="30" customHeight="1" x14ac:dyDescent="0.25">
      <c r="B122" s="129" t="s">
        <v>192</v>
      </c>
      <c r="C122" s="129"/>
      <c r="D122" s="129"/>
      <c r="E122" s="83" t="s">
        <v>193</v>
      </c>
      <c r="F122" s="76">
        <v>2145166</v>
      </c>
      <c r="G122" s="76">
        <v>2145166</v>
      </c>
      <c r="H122" s="77">
        <v>2097427.31</v>
      </c>
      <c r="I122" s="82">
        <f t="shared" si="3"/>
        <v>0.97774592269316218</v>
      </c>
    </row>
    <row r="123" spans="2:9" ht="30" customHeight="1" x14ac:dyDescent="0.25">
      <c r="B123" s="129">
        <v>11</v>
      </c>
      <c r="C123" s="129"/>
      <c r="D123" s="129"/>
      <c r="E123" s="83" t="s">
        <v>180</v>
      </c>
      <c r="F123" s="76">
        <v>1840176</v>
      </c>
      <c r="G123" s="76">
        <v>1840176</v>
      </c>
      <c r="H123" s="77">
        <v>1840063.94</v>
      </c>
      <c r="I123" s="82">
        <f t="shared" si="3"/>
        <v>0.99993910365095506</v>
      </c>
    </row>
    <row r="124" spans="2:9" ht="30" customHeight="1" x14ac:dyDescent="0.25">
      <c r="B124" s="130">
        <v>32</v>
      </c>
      <c r="C124" s="131"/>
      <c r="D124" s="132"/>
      <c r="E124" s="83" t="s">
        <v>15</v>
      </c>
      <c r="F124" s="76">
        <v>1840176</v>
      </c>
      <c r="G124" s="76">
        <v>1840176</v>
      </c>
      <c r="H124" s="77">
        <v>1840063.94</v>
      </c>
      <c r="I124" s="82">
        <f t="shared" si="3"/>
        <v>0.99993910365095506</v>
      </c>
    </row>
    <row r="125" spans="2:9" ht="30" customHeight="1" x14ac:dyDescent="0.25">
      <c r="B125" s="133">
        <v>3211</v>
      </c>
      <c r="C125" s="134"/>
      <c r="D125" s="135"/>
      <c r="E125" s="45" t="s">
        <v>46</v>
      </c>
      <c r="F125" s="78">
        <v>34653</v>
      </c>
      <c r="G125" s="78">
        <v>34653</v>
      </c>
      <c r="H125" s="80">
        <v>34657.129999999997</v>
      </c>
      <c r="I125" s="82">
        <f t="shared" si="3"/>
        <v>1.0001191816004387</v>
      </c>
    </row>
    <row r="126" spans="2:9" ht="30" customHeight="1" x14ac:dyDescent="0.25">
      <c r="B126" s="133">
        <v>3294</v>
      </c>
      <c r="C126" s="134"/>
      <c r="D126" s="135"/>
      <c r="E126" s="45" t="s">
        <v>129</v>
      </c>
      <c r="F126" s="78">
        <v>1801300</v>
      </c>
      <c r="G126" s="78">
        <v>1801300</v>
      </c>
      <c r="H126" s="80">
        <v>1801184.29</v>
      </c>
      <c r="I126" s="82">
        <f t="shared" si="3"/>
        <v>0.99993576306001219</v>
      </c>
    </row>
    <row r="127" spans="2:9" ht="30" customHeight="1" x14ac:dyDescent="0.25">
      <c r="B127" s="133">
        <v>3299</v>
      </c>
      <c r="C127" s="134"/>
      <c r="D127" s="135"/>
      <c r="E127" s="45" t="s">
        <v>126</v>
      </c>
      <c r="F127" s="78">
        <v>4223</v>
      </c>
      <c r="G127" s="78">
        <v>4223</v>
      </c>
      <c r="H127" s="80">
        <v>4222.5200000000004</v>
      </c>
      <c r="I127" s="82">
        <f t="shared" si="3"/>
        <v>0.99988633672744509</v>
      </c>
    </row>
    <row r="128" spans="2:9" ht="30" customHeight="1" x14ac:dyDescent="0.25">
      <c r="B128" s="129">
        <v>31</v>
      </c>
      <c r="C128" s="129"/>
      <c r="D128" s="129"/>
      <c r="E128" s="83" t="s">
        <v>184</v>
      </c>
      <c r="F128" s="76">
        <v>169990</v>
      </c>
      <c r="G128" s="76">
        <v>169990</v>
      </c>
      <c r="H128" s="77">
        <v>144244.07999999999</v>
      </c>
      <c r="I128" s="82">
        <f t="shared" si="3"/>
        <v>0.84854450261780101</v>
      </c>
    </row>
    <row r="129" spans="2:9" ht="30" customHeight="1" x14ac:dyDescent="0.25">
      <c r="B129" s="130">
        <v>32</v>
      </c>
      <c r="C129" s="131"/>
      <c r="D129" s="132"/>
      <c r="E129" s="83" t="s">
        <v>15</v>
      </c>
      <c r="F129" s="76">
        <v>169990</v>
      </c>
      <c r="G129" s="76">
        <v>169990</v>
      </c>
      <c r="H129" s="77">
        <v>144244.07999999999</v>
      </c>
      <c r="I129" s="82">
        <f t="shared" si="3"/>
        <v>0.84854450261780101</v>
      </c>
    </row>
    <row r="130" spans="2:9" ht="30" customHeight="1" x14ac:dyDescent="0.25">
      <c r="B130" s="133">
        <v>3211</v>
      </c>
      <c r="C130" s="134"/>
      <c r="D130" s="135"/>
      <c r="E130" s="45" t="s">
        <v>46</v>
      </c>
      <c r="F130" s="78">
        <v>49990</v>
      </c>
      <c r="G130" s="78">
        <v>49990</v>
      </c>
      <c r="H130" s="80">
        <v>61491.97</v>
      </c>
      <c r="I130" s="82">
        <f t="shared" si="3"/>
        <v>1.2300854170834168</v>
      </c>
    </row>
    <row r="131" spans="2:9" ht="30" customHeight="1" x14ac:dyDescent="0.25">
      <c r="B131" s="133">
        <v>3294</v>
      </c>
      <c r="C131" s="134"/>
      <c r="D131" s="135"/>
      <c r="E131" s="45" t="s">
        <v>129</v>
      </c>
      <c r="F131" s="78">
        <v>120000</v>
      </c>
      <c r="G131" s="78">
        <v>120000</v>
      </c>
      <c r="H131" s="80">
        <v>82752.11</v>
      </c>
      <c r="I131" s="82">
        <f t="shared" si="3"/>
        <v>0.68960091666666667</v>
      </c>
    </row>
    <row r="132" spans="2:9" ht="30" customHeight="1" x14ac:dyDescent="0.25">
      <c r="B132" s="129">
        <v>52</v>
      </c>
      <c r="C132" s="129"/>
      <c r="D132" s="129"/>
      <c r="E132" s="83" t="s">
        <v>188</v>
      </c>
      <c r="F132" s="76">
        <v>135000</v>
      </c>
      <c r="G132" s="76">
        <v>135000</v>
      </c>
      <c r="H132" s="77">
        <v>113119.29</v>
      </c>
      <c r="I132" s="82">
        <f t="shared" si="3"/>
        <v>0.83792066666666665</v>
      </c>
    </row>
    <row r="133" spans="2:9" ht="30" customHeight="1" x14ac:dyDescent="0.25">
      <c r="B133" s="130">
        <v>32</v>
      </c>
      <c r="C133" s="131"/>
      <c r="D133" s="132"/>
      <c r="E133" s="83" t="s">
        <v>15</v>
      </c>
      <c r="F133" s="76">
        <v>135000</v>
      </c>
      <c r="G133" s="76">
        <v>135000</v>
      </c>
      <c r="H133" s="77">
        <v>113119.29</v>
      </c>
      <c r="I133" s="82">
        <f t="shared" si="3"/>
        <v>0.83792066666666665</v>
      </c>
    </row>
    <row r="134" spans="2:9" ht="30" customHeight="1" x14ac:dyDescent="0.25">
      <c r="B134" s="133">
        <v>3237</v>
      </c>
      <c r="C134" s="134"/>
      <c r="D134" s="135"/>
      <c r="E134" s="45" t="s">
        <v>123</v>
      </c>
      <c r="F134" s="78">
        <v>135000</v>
      </c>
      <c r="G134" s="78">
        <v>135000</v>
      </c>
      <c r="H134" s="80">
        <v>113119.29</v>
      </c>
      <c r="I134" s="82">
        <f t="shared" si="3"/>
        <v>0.83792066666666665</v>
      </c>
    </row>
    <row r="135" spans="2:9" ht="30" customHeight="1" x14ac:dyDescent="0.25">
      <c r="B135" s="129" t="s">
        <v>194</v>
      </c>
      <c r="C135" s="129"/>
      <c r="D135" s="129"/>
      <c r="E135" s="83" t="s">
        <v>195</v>
      </c>
      <c r="F135" s="76">
        <v>593950</v>
      </c>
      <c r="G135" s="76">
        <v>593950</v>
      </c>
      <c r="H135" s="77">
        <v>653039.43000000005</v>
      </c>
      <c r="I135" s="82">
        <f t="shared" si="3"/>
        <v>1.0994855290849399</v>
      </c>
    </row>
    <row r="136" spans="2:9" ht="30" customHeight="1" x14ac:dyDescent="0.25">
      <c r="B136" s="129">
        <v>52</v>
      </c>
      <c r="C136" s="129"/>
      <c r="D136" s="129"/>
      <c r="E136" s="83" t="s">
        <v>188</v>
      </c>
      <c r="F136" s="76">
        <v>593950</v>
      </c>
      <c r="G136" s="76">
        <v>593950</v>
      </c>
      <c r="H136" s="77">
        <v>653039.43000000005</v>
      </c>
      <c r="I136" s="82">
        <f t="shared" si="3"/>
        <v>1.0994855290849399</v>
      </c>
    </row>
    <row r="137" spans="2:9" ht="30" customHeight="1" x14ac:dyDescent="0.25">
      <c r="B137" s="130">
        <v>32</v>
      </c>
      <c r="C137" s="131"/>
      <c r="D137" s="132"/>
      <c r="E137" s="83" t="s">
        <v>15</v>
      </c>
      <c r="F137" s="76">
        <v>555950</v>
      </c>
      <c r="G137" s="76">
        <v>555950</v>
      </c>
      <c r="H137" s="77">
        <v>626594.68000000005</v>
      </c>
      <c r="I137" s="82">
        <f t="shared" si="3"/>
        <v>1.12707020415505</v>
      </c>
    </row>
    <row r="138" spans="2:9" ht="30" customHeight="1" x14ac:dyDescent="0.25">
      <c r="B138" s="133">
        <v>3222</v>
      </c>
      <c r="C138" s="134"/>
      <c r="D138" s="135"/>
      <c r="E138" s="45" t="s">
        <v>111</v>
      </c>
      <c r="F138" s="78">
        <v>95050</v>
      </c>
      <c r="G138" s="78">
        <v>95050</v>
      </c>
      <c r="H138" s="80">
        <v>94778.54</v>
      </c>
      <c r="I138" s="82">
        <f t="shared" si="3"/>
        <v>0.99714402945817981</v>
      </c>
    </row>
    <row r="139" spans="2:9" ht="30" customHeight="1" x14ac:dyDescent="0.25">
      <c r="B139" s="133">
        <v>3223</v>
      </c>
      <c r="C139" s="134"/>
      <c r="D139" s="135"/>
      <c r="E139" s="45" t="s">
        <v>112</v>
      </c>
      <c r="F139" s="78">
        <v>55000</v>
      </c>
      <c r="G139" s="78">
        <v>55000</v>
      </c>
      <c r="H139" s="80">
        <v>44414.89</v>
      </c>
      <c r="I139" s="82">
        <f t="shared" si="3"/>
        <v>0.80754345454545451</v>
      </c>
    </row>
    <row r="140" spans="2:9" ht="30" customHeight="1" x14ac:dyDescent="0.25">
      <c r="B140" s="133">
        <v>3224</v>
      </c>
      <c r="C140" s="134"/>
      <c r="D140" s="135"/>
      <c r="E140" s="45" t="s">
        <v>113</v>
      </c>
      <c r="F140" s="78">
        <v>277300</v>
      </c>
      <c r="G140" s="78">
        <v>277300</v>
      </c>
      <c r="H140" s="80">
        <v>325940.36</v>
      </c>
      <c r="I140" s="82">
        <f t="shared" si="3"/>
        <v>1.175406996033177</v>
      </c>
    </row>
    <row r="141" spans="2:9" ht="30" customHeight="1" x14ac:dyDescent="0.25">
      <c r="B141" s="133">
        <v>3232</v>
      </c>
      <c r="C141" s="134"/>
      <c r="D141" s="135"/>
      <c r="E141" s="45" t="s">
        <v>118</v>
      </c>
      <c r="F141" s="78">
        <v>116600</v>
      </c>
      <c r="G141" s="78">
        <v>116600</v>
      </c>
      <c r="H141" s="80">
        <v>153516.29999999999</v>
      </c>
      <c r="I141" s="82">
        <f t="shared" ref="I141:I212" si="8">H141/G141</f>
        <v>1.3166063464837048</v>
      </c>
    </row>
    <row r="142" spans="2:9" ht="30" customHeight="1" x14ac:dyDescent="0.25">
      <c r="B142" s="133">
        <v>3237</v>
      </c>
      <c r="C142" s="134"/>
      <c r="D142" s="135"/>
      <c r="E142" s="45" t="s">
        <v>123</v>
      </c>
      <c r="F142" s="78">
        <v>8000</v>
      </c>
      <c r="G142" s="78">
        <v>8000</v>
      </c>
      <c r="H142" s="80">
        <v>5444.59</v>
      </c>
      <c r="I142" s="82">
        <f t="shared" si="8"/>
        <v>0.68057374999999998</v>
      </c>
    </row>
    <row r="143" spans="2:9" ht="30" customHeight="1" x14ac:dyDescent="0.25">
      <c r="B143" s="133">
        <v>3238</v>
      </c>
      <c r="C143" s="134"/>
      <c r="D143" s="135"/>
      <c r="E143" s="45" t="s">
        <v>124</v>
      </c>
      <c r="F143" s="78"/>
      <c r="G143" s="78"/>
      <c r="H143" s="80">
        <v>2500</v>
      </c>
      <c r="I143" s="82" t="e">
        <f t="shared" ref="I143" si="9">H143/G143</f>
        <v>#DIV/0!</v>
      </c>
    </row>
    <row r="144" spans="2:9" ht="30" customHeight="1" x14ac:dyDescent="0.25">
      <c r="B144" s="133">
        <v>3239</v>
      </c>
      <c r="C144" s="134"/>
      <c r="D144" s="135"/>
      <c r="E144" s="45" t="s">
        <v>125</v>
      </c>
      <c r="F144" s="78">
        <v>4000</v>
      </c>
      <c r="G144" s="78">
        <v>4000</v>
      </c>
      <c r="H144" s="80"/>
      <c r="I144" s="82">
        <f t="shared" si="8"/>
        <v>0</v>
      </c>
    </row>
    <row r="145" spans="2:9" ht="30" customHeight="1" x14ac:dyDescent="0.25">
      <c r="B145" s="130">
        <v>42</v>
      </c>
      <c r="C145" s="131"/>
      <c r="D145" s="132"/>
      <c r="E145" s="83" t="s">
        <v>140</v>
      </c>
      <c r="F145" s="76">
        <v>36000</v>
      </c>
      <c r="G145" s="76">
        <v>36000</v>
      </c>
      <c r="H145" s="77">
        <v>26444.75</v>
      </c>
      <c r="I145" s="82">
        <f t="shared" si="8"/>
        <v>0.73457638888888888</v>
      </c>
    </row>
    <row r="146" spans="2:9" ht="30" customHeight="1" x14ac:dyDescent="0.25">
      <c r="B146" s="133">
        <v>4222</v>
      </c>
      <c r="C146" s="134"/>
      <c r="D146" s="135"/>
      <c r="E146" s="45" t="s">
        <v>145</v>
      </c>
      <c r="F146" s="78">
        <v>1000</v>
      </c>
      <c r="G146" s="78">
        <v>1000</v>
      </c>
      <c r="H146" s="80"/>
      <c r="I146" s="82">
        <f t="shared" si="8"/>
        <v>0</v>
      </c>
    </row>
    <row r="147" spans="2:9" ht="30" customHeight="1" x14ac:dyDescent="0.25">
      <c r="B147" s="133">
        <v>4227</v>
      </c>
      <c r="C147" s="134"/>
      <c r="D147" s="135"/>
      <c r="E147" s="45" t="s">
        <v>147</v>
      </c>
      <c r="F147" s="78">
        <v>5000</v>
      </c>
      <c r="G147" s="78">
        <v>5000</v>
      </c>
      <c r="H147" s="80"/>
      <c r="I147" s="82">
        <f t="shared" si="8"/>
        <v>0</v>
      </c>
    </row>
    <row r="148" spans="2:9" ht="30" customHeight="1" x14ac:dyDescent="0.25">
      <c r="B148" s="133">
        <v>4262</v>
      </c>
      <c r="C148" s="134"/>
      <c r="D148" s="135"/>
      <c r="E148" s="45" t="s">
        <v>196</v>
      </c>
      <c r="F148" s="78">
        <v>30000</v>
      </c>
      <c r="G148" s="78">
        <v>30000</v>
      </c>
      <c r="H148" s="80">
        <v>26444.75</v>
      </c>
      <c r="I148" s="82">
        <f t="shared" si="8"/>
        <v>0.88149166666666667</v>
      </c>
    </row>
    <row r="149" spans="2:9" ht="30" customHeight="1" x14ac:dyDescent="0.25">
      <c r="B149" s="130">
        <v>45</v>
      </c>
      <c r="C149" s="131"/>
      <c r="D149" s="132"/>
      <c r="E149" s="83" t="s">
        <v>189</v>
      </c>
      <c r="F149" s="76">
        <v>2000</v>
      </c>
      <c r="G149" s="76">
        <v>2000</v>
      </c>
      <c r="H149" s="77"/>
      <c r="I149" s="82">
        <f t="shared" si="8"/>
        <v>0</v>
      </c>
    </row>
    <row r="150" spans="2:9" ht="30" customHeight="1" x14ac:dyDescent="0.25">
      <c r="B150" s="133">
        <v>4511</v>
      </c>
      <c r="C150" s="134"/>
      <c r="D150" s="135"/>
      <c r="E150" s="45" t="s">
        <v>156</v>
      </c>
      <c r="F150" s="78">
        <v>2000</v>
      </c>
      <c r="G150" s="78">
        <v>2000</v>
      </c>
      <c r="H150" s="80"/>
      <c r="I150" s="82">
        <f t="shared" si="8"/>
        <v>0</v>
      </c>
    </row>
    <row r="151" spans="2:9" ht="30" customHeight="1" x14ac:dyDescent="0.25">
      <c r="B151" s="129" t="s">
        <v>197</v>
      </c>
      <c r="C151" s="129"/>
      <c r="D151" s="129"/>
      <c r="E151" s="83" t="s">
        <v>198</v>
      </c>
      <c r="F151" s="76">
        <v>646055</v>
      </c>
      <c r="G151" s="76">
        <v>646055</v>
      </c>
      <c r="H151" s="77">
        <v>583703.56999999995</v>
      </c>
      <c r="I151" s="82">
        <f t="shared" si="8"/>
        <v>0.90348897539683148</v>
      </c>
    </row>
    <row r="152" spans="2:9" ht="30" customHeight="1" x14ac:dyDescent="0.25">
      <c r="B152" s="129">
        <v>11</v>
      </c>
      <c r="C152" s="129"/>
      <c r="D152" s="129"/>
      <c r="E152" s="83" t="s">
        <v>180</v>
      </c>
      <c r="F152" s="76">
        <v>228510</v>
      </c>
      <c r="G152" s="76">
        <v>228510</v>
      </c>
      <c r="H152" s="77">
        <v>212766.58</v>
      </c>
      <c r="I152" s="82">
        <f t="shared" si="8"/>
        <v>0.9311040217058334</v>
      </c>
    </row>
    <row r="153" spans="2:9" ht="30" customHeight="1" x14ac:dyDescent="0.25">
      <c r="B153" s="130">
        <v>32</v>
      </c>
      <c r="C153" s="131"/>
      <c r="D153" s="132"/>
      <c r="E153" s="83" t="s">
        <v>15</v>
      </c>
      <c r="F153" s="76">
        <v>212174</v>
      </c>
      <c r="G153" s="76">
        <v>212174</v>
      </c>
      <c r="H153" s="77">
        <v>212118.58</v>
      </c>
      <c r="I153" s="82">
        <f t="shared" si="8"/>
        <v>0.9997387992873773</v>
      </c>
    </row>
    <row r="154" spans="2:9" ht="30" customHeight="1" x14ac:dyDescent="0.25">
      <c r="B154" s="133">
        <v>3221</v>
      </c>
      <c r="C154" s="134"/>
      <c r="D154" s="135"/>
      <c r="E154" s="45" t="s">
        <v>159</v>
      </c>
      <c r="F154" s="78">
        <v>15000</v>
      </c>
      <c r="G154" s="78">
        <v>15000</v>
      </c>
      <c r="H154" s="80">
        <v>12492.06</v>
      </c>
      <c r="I154" s="82">
        <f t="shared" si="8"/>
        <v>0.83280399999999999</v>
      </c>
    </row>
    <row r="155" spans="2:9" ht="30" customHeight="1" x14ac:dyDescent="0.25">
      <c r="B155" s="133">
        <v>3224</v>
      </c>
      <c r="C155" s="134"/>
      <c r="D155" s="135"/>
      <c r="E155" s="45" t="s">
        <v>113</v>
      </c>
      <c r="F155" s="78">
        <v>7500</v>
      </c>
      <c r="G155" s="78">
        <v>7500</v>
      </c>
      <c r="H155" s="80">
        <v>6014.28</v>
      </c>
      <c r="I155" s="82">
        <f t="shared" si="8"/>
        <v>0.80190399999999995</v>
      </c>
    </row>
    <row r="156" spans="2:9" ht="30" customHeight="1" x14ac:dyDescent="0.25">
      <c r="B156" s="133">
        <v>3235</v>
      </c>
      <c r="C156" s="134"/>
      <c r="D156" s="135"/>
      <c r="E156" s="45" t="s">
        <v>121</v>
      </c>
      <c r="F156" s="78">
        <v>37125</v>
      </c>
      <c r="G156" s="78">
        <v>37125</v>
      </c>
      <c r="H156" s="80">
        <v>38999.5</v>
      </c>
      <c r="I156" s="82">
        <f t="shared" si="8"/>
        <v>1.0504915824915826</v>
      </c>
    </row>
    <row r="157" spans="2:9" ht="30" customHeight="1" x14ac:dyDescent="0.25">
      <c r="B157" s="133">
        <v>3238</v>
      </c>
      <c r="C157" s="134"/>
      <c r="D157" s="135"/>
      <c r="E157" s="45" t="s">
        <v>124</v>
      </c>
      <c r="F157" s="78">
        <v>152549</v>
      </c>
      <c r="G157" s="78">
        <v>152549</v>
      </c>
      <c r="H157" s="80">
        <v>154612.74</v>
      </c>
      <c r="I157" s="82">
        <f t="shared" si="8"/>
        <v>1.0135283744895083</v>
      </c>
    </row>
    <row r="158" spans="2:9" ht="30" customHeight="1" x14ac:dyDescent="0.25">
      <c r="B158" s="130">
        <v>41</v>
      </c>
      <c r="C158" s="131"/>
      <c r="D158" s="132"/>
      <c r="E158" s="83" t="s">
        <v>7</v>
      </c>
      <c r="F158" s="76">
        <v>11336</v>
      </c>
      <c r="G158" s="76">
        <v>11336</v>
      </c>
      <c r="H158" s="77">
        <v>648</v>
      </c>
      <c r="I158" s="82">
        <f t="shared" si="8"/>
        <v>5.7163020465772763E-2</v>
      </c>
    </row>
    <row r="159" spans="2:9" ht="30" customHeight="1" x14ac:dyDescent="0.25">
      <c r="B159" s="133">
        <v>4123</v>
      </c>
      <c r="C159" s="134"/>
      <c r="D159" s="135"/>
      <c r="E159" s="45" t="s">
        <v>139</v>
      </c>
      <c r="F159" s="78">
        <v>11336</v>
      </c>
      <c r="G159" s="78">
        <v>11336</v>
      </c>
      <c r="H159" s="80">
        <v>648</v>
      </c>
      <c r="I159" s="82">
        <f t="shared" si="8"/>
        <v>5.7163020465772763E-2</v>
      </c>
    </row>
    <row r="160" spans="2:9" ht="30" customHeight="1" x14ac:dyDescent="0.25">
      <c r="B160" s="130">
        <v>42</v>
      </c>
      <c r="C160" s="131"/>
      <c r="D160" s="132"/>
      <c r="E160" s="83" t="s">
        <v>140</v>
      </c>
      <c r="F160" s="76">
        <v>5000</v>
      </c>
      <c r="G160" s="76">
        <v>5000</v>
      </c>
      <c r="H160" s="77"/>
      <c r="I160" s="82">
        <f t="shared" si="8"/>
        <v>0</v>
      </c>
    </row>
    <row r="161" spans="2:9" ht="30" customHeight="1" x14ac:dyDescent="0.25">
      <c r="B161" s="133">
        <v>4262</v>
      </c>
      <c r="C161" s="134"/>
      <c r="D161" s="135"/>
      <c r="E161" s="45" t="s">
        <v>196</v>
      </c>
      <c r="F161" s="78">
        <v>5000</v>
      </c>
      <c r="G161" s="78">
        <v>5000</v>
      </c>
      <c r="H161" s="80"/>
      <c r="I161" s="82">
        <f t="shared" si="8"/>
        <v>0</v>
      </c>
    </row>
    <row r="162" spans="2:9" ht="30" customHeight="1" x14ac:dyDescent="0.25">
      <c r="B162" s="129">
        <v>31</v>
      </c>
      <c r="C162" s="129"/>
      <c r="D162" s="129"/>
      <c r="E162" s="83" t="s">
        <v>184</v>
      </c>
      <c r="F162" s="76">
        <v>417545</v>
      </c>
      <c r="G162" s="76">
        <v>417545</v>
      </c>
      <c r="H162" s="77">
        <v>370936.99</v>
      </c>
      <c r="I162" s="82">
        <f t="shared" si="8"/>
        <v>0.88837607922499373</v>
      </c>
    </row>
    <row r="163" spans="2:9" ht="30" customHeight="1" x14ac:dyDescent="0.25">
      <c r="B163" s="130">
        <v>32</v>
      </c>
      <c r="C163" s="131"/>
      <c r="D163" s="132"/>
      <c r="E163" s="83" t="s">
        <v>15</v>
      </c>
      <c r="F163" s="76">
        <v>287400</v>
      </c>
      <c r="G163" s="76">
        <v>287400</v>
      </c>
      <c r="H163" s="77">
        <v>235604.56</v>
      </c>
      <c r="I163" s="82">
        <f t="shared" si="8"/>
        <v>0.81977926235212251</v>
      </c>
    </row>
    <row r="164" spans="2:9" ht="30" customHeight="1" x14ac:dyDescent="0.25">
      <c r="B164" s="133">
        <v>3221</v>
      </c>
      <c r="C164" s="134"/>
      <c r="D164" s="135"/>
      <c r="E164" s="45" t="s">
        <v>159</v>
      </c>
      <c r="F164" s="78">
        <v>10000</v>
      </c>
      <c r="G164" s="78">
        <v>10000</v>
      </c>
      <c r="H164" s="80"/>
      <c r="I164" s="82">
        <f t="shared" si="8"/>
        <v>0</v>
      </c>
    </row>
    <row r="165" spans="2:9" ht="30" customHeight="1" x14ac:dyDescent="0.25">
      <c r="B165" s="133">
        <v>3235</v>
      </c>
      <c r="C165" s="134"/>
      <c r="D165" s="135"/>
      <c r="E165" s="45" t="s">
        <v>121</v>
      </c>
      <c r="F165" s="78">
        <v>115000</v>
      </c>
      <c r="G165" s="78">
        <v>115000</v>
      </c>
      <c r="H165" s="80">
        <v>83583.44</v>
      </c>
      <c r="I165" s="82">
        <f t="shared" si="8"/>
        <v>0.72681252173913047</v>
      </c>
    </row>
    <row r="166" spans="2:9" ht="30" customHeight="1" x14ac:dyDescent="0.25">
      <c r="B166" s="133">
        <v>3238</v>
      </c>
      <c r="C166" s="134"/>
      <c r="D166" s="135"/>
      <c r="E166" s="45" t="s">
        <v>124</v>
      </c>
      <c r="F166" s="78">
        <v>162400</v>
      </c>
      <c r="G166" s="78">
        <v>162400</v>
      </c>
      <c r="H166" s="80">
        <v>152021.12</v>
      </c>
      <c r="I166" s="82">
        <f t="shared" si="8"/>
        <v>0.93609064039408862</v>
      </c>
    </row>
    <row r="167" spans="2:9" ht="30" customHeight="1" x14ac:dyDescent="0.25">
      <c r="B167" s="130">
        <v>42</v>
      </c>
      <c r="C167" s="131"/>
      <c r="D167" s="132"/>
      <c r="E167" s="83" t="s">
        <v>140</v>
      </c>
      <c r="F167" s="76">
        <v>130145</v>
      </c>
      <c r="G167" s="76">
        <v>130145</v>
      </c>
      <c r="H167" s="77">
        <v>135332.43</v>
      </c>
      <c r="I167" s="82">
        <f t="shared" si="8"/>
        <v>1.0398588497445156</v>
      </c>
    </row>
    <row r="168" spans="2:9" ht="30" customHeight="1" x14ac:dyDescent="0.25">
      <c r="B168" s="133">
        <v>4221</v>
      </c>
      <c r="C168" s="134"/>
      <c r="D168" s="135"/>
      <c r="E168" s="45" t="s">
        <v>144</v>
      </c>
      <c r="F168" s="78">
        <v>103600</v>
      </c>
      <c r="G168" s="78">
        <v>103600</v>
      </c>
      <c r="H168" s="80">
        <v>135332.43</v>
      </c>
      <c r="I168" s="82">
        <f t="shared" si="8"/>
        <v>1.3062975868725868</v>
      </c>
    </row>
    <row r="169" spans="2:9" ht="30" customHeight="1" x14ac:dyDescent="0.25">
      <c r="B169" s="133">
        <v>4262</v>
      </c>
      <c r="C169" s="134"/>
      <c r="D169" s="135"/>
      <c r="E169" s="45" t="s">
        <v>196</v>
      </c>
      <c r="F169" s="78">
        <v>26545</v>
      </c>
      <c r="G169" s="78">
        <v>26545</v>
      </c>
      <c r="H169" s="80"/>
      <c r="I169" s="82">
        <f t="shared" si="8"/>
        <v>0</v>
      </c>
    </row>
    <row r="170" spans="2:9" ht="30" customHeight="1" x14ac:dyDescent="0.25">
      <c r="B170" s="129" t="s">
        <v>199</v>
      </c>
      <c r="C170" s="129"/>
      <c r="D170" s="129"/>
      <c r="E170" s="83" t="s">
        <v>200</v>
      </c>
      <c r="F170" s="76">
        <v>99100</v>
      </c>
      <c r="G170" s="76">
        <v>99100</v>
      </c>
      <c r="H170" s="77">
        <v>81049.37</v>
      </c>
      <c r="I170" s="82">
        <f t="shared" si="8"/>
        <v>0.81785438950554989</v>
      </c>
    </row>
    <row r="171" spans="2:9" ht="30" customHeight="1" x14ac:dyDescent="0.25">
      <c r="B171" s="129">
        <v>52</v>
      </c>
      <c r="C171" s="129"/>
      <c r="D171" s="129"/>
      <c r="E171" s="83" t="s">
        <v>188</v>
      </c>
      <c r="F171" s="76">
        <v>99100</v>
      </c>
      <c r="G171" s="76">
        <v>99100</v>
      </c>
      <c r="H171" s="77">
        <v>81049.37</v>
      </c>
      <c r="I171" s="82">
        <f t="shared" si="8"/>
        <v>0.81785438950554989</v>
      </c>
    </row>
    <row r="172" spans="2:9" ht="30" customHeight="1" x14ac:dyDescent="0.25">
      <c r="B172" s="130">
        <v>31</v>
      </c>
      <c r="C172" s="131"/>
      <c r="D172" s="132"/>
      <c r="E172" s="83" t="s">
        <v>5</v>
      </c>
      <c r="F172" s="76"/>
      <c r="G172" s="76"/>
      <c r="H172" s="77">
        <v>490.57</v>
      </c>
      <c r="I172" s="82" t="e">
        <f t="shared" ref="I172:I173" si="10">H172/G172</f>
        <v>#DIV/0!</v>
      </c>
    </row>
    <row r="173" spans="2:9" ht="30" customHeight="1" x14ac:dyDescent="0.25">
      <c r="B173" s="133">
        <v>3113</v>
      </c>
      <c r="C173" s="134"/>
      <c r="D173" s="135"/>
      <c r="E173" s="45" t="s">
        <v>104</v>
      </c>
      <c r="F173" s="78"/>
      <c r="G173" s="78"/>
      <c r="H173" s="80">
        <v>490.57</v>
      </c>
      <c r="I173" s="82" t="e">
        <f t="shared" si="10"/>
        <v>#DIV/0!</v>
      </c>
    </row>
    <row r="174" spans="2:9" ht="30" customHeight="1" x14ac:dyDescent="0.25">
      <c r="B174" s="130">
        <v>32</v>
      </c>
      <c r="C174" s="131"/>
      <c r="D174" s="132"/>
      <c r="E174" s="83" t="s">
        <v>15</v>
      </c>
      <c r="F174" s="76">
        <v>99100</v>
      </c>
      <c r="G174" s="76">
        <v>99100</v>
      </c>
      <c r="H174" s="77">
        <v>80558.8</v>
      </c>
      <c r="I174" s="82">
        <f t="shared" si="8"/>
        <v>0.81290413723511612</v>
      </c>
    </row>
    <row r="175" spans="2:9" ht="30" customHeight="1" x14ac:dyDescent="0.25">
      <c r="B175" s="133">
        <v>3211</v>
      </c>
      <c r="C175" s="134"/>
      <c r="D175" s="135"/>
      <c r="E175" s="45" t="s">
        <v>46</v>
      </c>
      <c r="F175" s="78">
        <v>14000</v>
      </c>
      <c r="G175" s="78">
        <v>14000</v>
      </c>
      <c r="H175" s="80">
        <v>4772.3500000000004</v>
      </c>
      <c r="I175" s="82">
        <f t="shared" si="8"/>
        <v>0.34088214285714286</v>
      </c>
    </row>
    <row r="176" spans="2:9" ht="30" customHeight="1" x14ac:dyDescent="0.25">
      <c r="B176" s="133">
        <v>3213</v>
      </c>
      <c r="C176" s="134"/>
      <c r="D176" s="135"/>
      <c r="E176" s="45" t="s">
        <v>109</v>
      </c>
      <c r="F176" s="78">
        <v>1500</v>
      </c>
      <c r="G176" s="78">
        <v>1500</v>
      </c>
      <c r="H176" s="80"/>
      <c r="I176" s="82">
        <f t="shared" si="8"/>
        <v>0</v>
      </c>
    </row>
    <row r="177" spans="2:9" ht="30" customHeight="1" x14ac:dyDescent="0.25">
      <c r="B177" s="133">
        <v>3221</v>
      </c>
      <c r="C177" s="134"/>
      <c r="D177" s="135"/>
      <c r="E177" s="45" t="s">
        <v>159</v>
      </c>
      <c r="F177" s="78">
        <v>400</v>
      </c>
      <c r="G177" s="78">
        <v>400</v>
      </c>
      <c r="H177" s="80"/>
      <c r="I177" s="82">
        <f t="shared" si="8"/>
        <v>0</v>
      </c>
    </row>
    <row r="178" spans="2:9" ht="30" customHeight="1" x14ac:dyDescent="0.25">
      <c r="B178" s="133">
        <v>3235</v>
      </c>
      <c r="C178" s="134"/>
      <c r="D178" s="135"/>
      <c r="E178" s="45" t="s">
        <v>121</v>
      </c>
      <c r="F178" s="78">
        <v>7500</v>
      </c>
      <c r="G178" s="78">
        <v>7500</v>
      </c>
      <c r="H178" s="80">
        <v>10205</v>
      </c>
      <c r="I178" s="82">
        <f t="shared" ref="I178" si="11">H178/G178</f>
        <v>1.3606666666666667</v>
      </c>
    </row>
    <row r="179" spans="2:9" ht="30" customHeight="1" x14ac:dyDescent="0.25">
      <c r="B179" s="133">
        <v>3237</v>
      </c>
      <c r="C179" s="134"/>
      <c r="D179" s="135"/>
      <c r="E179" s="45" t="s">
        <v>123</v>
      </c>
      <c r="F179" s="78">
        <v>70000</v>
      </c>
      <c r="G179" s="78">
        <v>70000</v>
      </c>
      <c r="H179" s="80">
        <v>63229.45</v>
      </c>
      <c r="I179" s="82">
        <f t="shared" si="8"/>
        <v>0.90327785714285713</v>
      </c>
    </row>
    <row r="180" spans="2:9" ht="30" customHeight="1" x14ac:dyDescent="0.25">
      <c r="B180" s="133">
        <v>3238</v>
      </c>
      <c r="C180" s="134"/>
      <c r="D180" s="135"/>
      <c r="E180" s="45" t="s">
        <v>124</v>
      </c>
      <c r="F180" s="78">
        <v>700</v>
      </c>
      <c r="G180" s="78">
        <v>700</v>
      </c>
      <c r="H180" s="80"/>
      <c r="I180" s="82">
        <f t="shared" si="8"/>
        <v>0</v>
      </c>
    </row>
    <row r="181" spans="2:9" ht="30" customHeight="1" x14ac:dyDescent="0.25">
      <c r="B181" s="133">
        <v>3293</v>
      </c>
      <c r="C181" s="134"/>
      <c r="D181" s="135"/>
      <c r="E181" s="45" t="s">
        <v>128</v>
      </c>
      <c r="F181" s="78">
        <v>5000</v>
      </c>
      <c r="G181" s="78">
        <v>5000</v>
      </c>
      <c r="H181" s="80">
        <v>2352</v>
      </c>
      <c r="I181" s="82">
        <f t="shared" si="8"/>
        <v>0.47039999999999998</v>
      </c>
    </row>
    <row r="182" spans="2:9" ht="30" customHeight="1" x14ac:dyDescent="0.25">
      <c r="B182" s="129" t="s">
        <v>201</v>
      </c>
      <c r="C182" s="129"/>
      <c r="D182" s="129"/>
      <c r="E182" s="83" t="s">
        <v>202</v>
      </c>
      <c r="F182" s="76">
        <v>233272</v>
      </c>
      <c r="G182" s="76">
        <v>233272</v>
      </c>
      <c r="H182" s="77">
        <v>226362.61</v>
      </c>
      <c r="I182" s="82">
        <f t="shared" si="8"/>
        <v>0.97038054288555842</v>
      </c>
    </row>
    <row r="183" spans="2:9" ht="30" customHeight="1" x14ac:dyDescent="0.25">
      <c r="B183" s="129">
        <v>11</v>
      </c>
      <c r="C183" s="129"/>
      <c r="D183" s="129"/>
      <c r="E183" s="83" t="s">
        <v>180</v>
      </c>
      <c r="F183" s="76">
        <v>162220</v>
      </c>
      <c r="G183" s="76">
        <v>162220</v>
      </c>
      <c r="H183" s="77">
        <v>157091.21</v>
      </c>
      <c r="I183" s="82">
        <f t="shared" si="8"/>
        <v>0.96838373813339906</v>
      </c>
    </row>
    <row r="184" spans="2:9" ht="30" customHeight="1" x14ac:dyDescent="0.25">
      <c r="B184" s="130">
        <v>32</v>
      </c>
      <c r="C184" s="131"/>
      <c r="D184" s="132"/>
      <c r="E184" s="83" t="s">
        <v>15</v>
      </c>
      <c r="F184" s="76">
        <v>99132</v>
      </c>
      <c r="G184" s="76">
        <v>99132</v>
      </c>
      <c r="H184" s="77">
        <v>94003.21</v>
      </c>
      <c r="I184" s="82">
        <f t="shared" si="8"/>
        <v>0.94826302303998711</v>
      </c>
    </row>
    <row r="185" spans="2:9" ht="30" customHeight="1" x14ac:dyDescent="0.25">
      <c r="B185" s="133">
        <v>3224</v>
      </c>
      <c r="C185" s="134"/>
      <c r="D185" s="135"/>
      <c r="E185" s="45" t="s">
        <v>113</v>
      </c>
      <c r="F185" s="78">
        <v>2091</v>
      </c>
      <c r="G185" s="78">
        <v>2091</v>
      </c>
      <c r="H185" s="80">
        <v>556.29</v>
      </c>
      <c r="I185" s="82">
        <f t="shared" si="8"/>
        <v>0.2660401721664275</v>
      </c>
    </row>
    <row r="186" spans="2:9" ht="30" customHeight="1" x14ac:dyDescent="0.25">
      <c r="B186" s="133">
        <v>3225</v>
      </c>
      <c r="C186" s="134"/>
      <c r="D186" s="135"/>
      <c r="E186" s="45" t="s">
        <v>182</v>
      </c>
      <c r="F186" s="78">
        <v>6636</v>
      </c>
      <c r="G186" s="78">
        <v>6636</v>
      </c>
      <c r="H186" s="80">
        <v>10780.65</v>
      </c>
      <c r="I186" s="82">
        <f t="shared" si="8"/>
        <v>1.6245705244122965</v>
      </c>
    </row>
    <row r="187" spans="2:9" ht="30" customHeight="1" x14ac:dyDescent="0.25">
      <c r="B187" s="133">
        <v>3232</v>
      </c>
      <c r="C187" s="134"/>
      <c r="D187" s="135"/>
      <c r="E187" s="45" t="s">
        <v>118</v>
      </c>
      <c r="F187" s="78">
        <v>43181</v>
      </c>
      <c r="G187" s="78">
        <v>43181</v>
      </c>
      <c r="H187" s="80">
        <v>45346.33</v>
      </c>
      <c r="I187" s="82">
        <f t="shared" si="8"/>
        <v>1.0501454343345453</v>
      </c>
    </row>
    <row r="188" spans="2:9" ht="30" customHeight="1" x14ac:dyDescent="0.25">
      <c r="B188" s="133">
        <v>3235</v>
      </c>
      <c r="C188" s="134"/>
      <c r="D188" s="135"/>
      <c r="E188" s="45" t="s">
        <v>121</v>
      </c>
      <c r="F188" s="78">
        <v>1500</v>
      </c>
      <c r="G188" s="78">
        <v>1500</v>
      </c>
      <c r="H188" s="80">
        <v>2263.1</v>
      </c>
      <c r="I188" s="82">
        <f t="shared" si="8"/>
        <v>1.5087333333333333</v>
      </c>
    </row>
    <row r="189" spans="2:9" ht="30" customHeight="1" x14ac:dyDescent="0.25">
      <c r="B189" s="133">
        <v>3239</v>
      </c>
      <c r="C189" s="134"/>
      <c r="D189" s="135"/>
      <c r="E189" s="45" t="s">
        <v>125</v>
      </c>
      <c r="F189" s="78">
        <v>15000</v>
      </c>
      <c r="G189" s="78">
        <v>15000</v>
      </c>
      <c r="H189" s="80">
        <v>8118.08</v>
      </c>
      <c r="I189" s="82">
        <f t="shared" si="8"/>
        <v>0.54120533333333332</v>
      </c>
    </row>
    <row r="190" spans="2:9" ht="30" customHeight="1" x14ac:dyDescent="0.25">
      <c r="B190" s="133">
        <v>3292</v>
      </c>
      <c r="C190" s="134"/>
      <c r="D190" s="135"/>
      <c r="E190" s="45" t="s">
        <v>127</v>
      </c>
      <c r="F190" s="78">
        <v>30724</v>
      </c>
      <c r="G190" s="78">
        <v>30724</v>
      </c>
      <c r="H190" s="80">
        <v>26938.67</v>
      </c>
      <c r="I190" s="82">
        <f t="shared" si="8"/>
        <v>0.87679566462700165</v>
      </c>
    </row>
    <row r="191" spans="2:9" ht="30" customHeight="1" x14ac:dyDescent="0.25">
      <c r="B191" s="130">
        <v>42</v>
      </c>
      <c r="C191" s="131"/>
      <c r="D191" s="132"/>
      <c r="E191" s="83" t="s">
        <v>140</v>
      </c>
      <c r="F191" s="76">
        <v>63088</v>
      </c>
      <c r="G191" s="76">
        <v>63088</v>
      </c>
      <c r="H191" s="76">
        <v>63088</v>
      </c>
      <c r="I191" s="82">
        <f t="shared" si="8"/>
        <v>1</v>
      </c>
    </row>
    <row r="192" spans="2:9" ht="30" customHeight="1" x14ac:dyDescent="0.25">
      <c r="B192" s="133">
        <v>4231</v>
      </c>
      <c r="C192" s="134"/>
      <c r="D192" s="135"/>
      <c r="E192" s="45" t="s">
        <v>149</v>
      </c>
      <c r="F192" s="78">
        <v>63088</v>
      </c>
      <c r="G192" s="78">
        <v>63088</v>
      </c>
      <c r="H192" s="78">
        <v>63088</v>
      </c>
      <c r="I192" s="82">
        <f t="shared" si="8"/>
        <v>1</v>
      </c>
    </row>
    <row r="193" spans="2:9" ht="30" customHeight="1" x14ac:dyDescent="0.25">
      <c r="B193" s="129">
        <v>31</v>
      </c>
      <c r="C193" s="129"/>
      <c r="D193" s="129"/>
      <c r="E193" s="83" t="s">
        <v>184</v>
      </c>
      <c r="F193" s="76">
        <v>71052</v>
      </c>
      <c r="G193" s="76">
        <v>71052</v>
      </c>
      <c r="H193" s="77">
        <v>69301.399999999994</v>
      </c>
      <c r="I193" s="82">
        <f t="shared" si="8"/>
        <v>0.97536170691887625</v>
      </c>
    </row>
    <row r="194" spans="2:9" ht="30" customHeight="1" x14ac:dyDescent="0.25">
      <c r="B194" s="130">
        <v>32</v>
      </c>
      <c r="C194" s="131"/>
      <c r="D194" s="132"/>
      <c r="E194" s="83" t="s">
        <v>15</v>
      </c>
      <c r="F194" s="76">
        <v>5000</v>
      </c>
      <c r="G194" s="76">
        <v>5000</v>
      </c>
      <c r="H194" s="77"/>
      <c r="I194" s="82">
        <f t="shared" ref="I194:I195" si="12">H194/G194</f>
        <v>0</v>
      </c>
    </row>
    <row r="195" spans="2:9" ht="30" customHeight="1" x14ac:dyDescent="0.25">
      <c r="B195" s="133">
        <v>3292</v>
      </c>
      <c r="C195" s="134"/>
      <c r="D195" s="135"/>
      <c r="E195" s="45" t="s">
        <v>127</v>
      </c>
      <c r="F195" s="78">
        <v>5000</v>
      </c>
      <c r="G195" s="78">
        <v>5000</v>
      </c>
      <c r="H195" s="80"/>
      <c r="I195" s="82">
        <f t="shared" si="12"/>
        <v>0</v>
      </c>
    </row>
    <row r="196" spans="2:9" ht="30" customHeight="1" x14ac:dyDescent="0.25">
      <c r="B196" s="130">
        <v>42</v>
      </c>
      <c r="C196" s="131"/>
      <c r="D196" s="132"/>
      <c r="E196" s="83" t="s">
        <v>140</v>
      </c>
      <c r="F196" s="76">
        <v>66052</v>
      </c>
      <c r="G196" s="76">
        <v>66052</v>
      </c>
      <c r="H196" s="77">
        <v>69301.399999999994</v>
      </c>
      <c r="I196" s="82">
        <f t="shared" si="8"/>
        <v>1.0491945739720219</v>
      </c>
    </row>
    <row r="197" spans="2:9" ht="30" customHeight="1" x14ac:dyDescent="0.25">
      <c r="B197" s="133">
        <v>4231</v>
      </c>
      <c r="C197" s="134"/>
      <c r="D197" s="135"/>
      <c r="E197" s="45" t="s">
        <v>149</v>
      </c>
      <c r="F197" s="78">
        <v>66052</v>
      </c>
      <c r="G197" s="78">
        <v>66052</v>
      </c>
      <c r="H197" s="80">
        <v>66051.399999999994</v>
      </c>
      <c r="I197" s="82">
        <f t="shared" si="8"/>
        <v>0.99999091624780467</v>
      </c>
    </row>
    <row r="198" spans="2:9" ht="30" customHeight="1" x14ac:dyDescent="0.25">
      <c r="B198" s="133">
        <v>4233</v>
      </c>
      <c r="C198" s="134"/>
      <c r="D198" s="135"/>
      <c r="E198" s="45" t="s">
        <v>150</v>
      </c>
      <c r="F198" s="80"/>
      <c r="G198" s="80"/>
      <c r="H198" s="80">
        <v>3250</v>
      </c>
      <c r="I198" s="82" t="e">
        <f t="shared" ref="I198" si="13">H198/G198</f>
        <v>#DIV/0!</v>
      </c>
    </row>
    <row r="199" spans="2:9" ht="30" customHeight="1" x14ac:dyDescent="0.25">
      <c r="B199" s="129" t="s">
        <v>203</v>
      </c>
      <c r="C199" s="129"/>
      <c r="D199" s="129"/>
      <c r="E199" s="83" t="s">
        <v>204</v>
      </c>
      <c r="F199" s="76">
        <v>116463</v>
      </c>
      <c r="G199" s="76">
        <v>116463</v>
      </c>
      <c r="H199" s="77">
        <v>87744.65</v>
      </c>
      <c r="I199" s="82">
        <f t="shared" si="8"/>
        <v>0.75341224251479011</v>
      </c>
    </row>
    <row r="200" spans="2:9" ht="30" customHeight="1" x14ac:dyDescent="0.25">
      <c r="B200" s="129">
        <v>11</v>
      </c>
      <c r="C200" s="129"/>
      <c r="D200" s="129"/>
      <c r="E200" s="83" t="s">
        <v>180</v>
      </c>
      <c r="F200" s="76">
        <v>73327</v>
      </c>
      <c r="G200" s="76">
        <v>73327</v>
      </c>
      <c r="H200" s="77">
        <v>72501.2</v>
      </c>
      <c r="I200" s="82">
        <f t="shared" si="8"/>
        <v>0.98873811829203428</v>
      </c>
    </row>
    <row r="201" spans="2:9" ht="30" customHeight="1" x14ac:dyDescent="0.25">
      <c r="B201" s="130">
        <v>32</v>
      </c>
      <c r="C201" s="131"/>
      <c r="D201" s="132"/>
      <c r="E201" s="83" t="s">
        <v>15</v>
      </c>
      <c r="F201" s="76">
        <v>72327</v>
      </c>
      <c r="G201" s="76">
        <v>72327</v>
      </c>
      <c r="H201" s="77">
        <v>72187</v>
      </c>
      <c r="I201" s="82">
        <f t="shared" si="8"/>
        <v>0.99806434664786314</v>
      </c>
    </row>
    <row r="202" spans="2:9" ht="30" customHeight="1" x14ac:dyDescent="0.25">
      <c r="B202" s="133">
        <v>3213</v>
      </c>
      <c r="C202" s="134"/>
      <c r="D202" s="135"/>
      <c r="E202" s="45" t="s">
        <v>109</v>
      </c>
      <c r="F202" s="78">
        <v>33000</v>
      </c>
      <c r="G202" s="78">
        <v>33000</v>
      </c>
      <c r="H202" s="80">
        <v>45767.88</v>
      </c>
      <c r="I202" s="82">
        <f t="shared" si="8"/>
        <v>1.3869054545454544</v>
      </c>
    </row>
    <row r="203" spans="2:9" ht="30" customHeight="1" x14ac:dyDescent="0.25">
      <c r="B203" s="133">
        <v>3221</v>
      </c>
      <c r="C203" s="134"/>
      <c r="D203" s="135"/>
      <c r="E203" s="45" t="s">
        <v>159</v>
      </c>
      <c r="F203" s="78">
        <v>8000</v>
      </c>
      <c r="G203" s="78">
        <v>8000</v>
      </c>
      <c r="H203" s="80">
        <v>3910.54</v>
      </c>
      <c r="I203" s="82">
        <f t="shared" si="8"/>
        <v>0.48881750000000002</v>
      </c>
    </row>
    <row r="204" spans="2:9" ht="30" customHeight="1" x14ac:dyDescent="0.25">
      <c r="B204" s="133">
        <v>3237</v>
      </c>
      <c r="C204" s="134"/>
      <c r="D204" s="135"/>
      <c r="E204" s="45" t="s">
        <v>123</v>
      </c>
      <c r="F204" s="78">
        <v>31327</v>
      </c>
      <c r="G204" s="78">
        <v>31327</v>
      </c>
      <c r="H204" s="80">
        <v>22508.58</v>
      </c>
      <c r="I204" s="82">
        <f t="shared" si="8"/>
        <v>0.71850416573562748</v>
      </c>
    </row>
    <row r="205" spans="2:9" ht="30" customHeight="1" x14ac:dyDescent="0.25">
      <c r="B205" s="130">
        <v>42</v>
      </c>
      <c r="C205" s="131"/>
      <c r="D205" s="132"/>
      <c r="E205" s="83" t="s">
        <v>140</v>
      </c>
      <c r="F205" s="76">
        <v>1000</v>
      </c>
      <c r="G205" s="76">
        <v>1000</v>
      </c>
      <c r="H205" s="77">
        <v>314.2</v>
      </c>
      <c r="I205" s="82">
        <f t="shared" si="8"/>
        <v>0.31419999999999998</v>
      </c>
    </row>
    <row r="206" spans="2:9" ht="30" customHeight="1" x14ac:dyDescent="0.25">
      <c r="B206" s="133">
        <v>4241</v>
      </c>
      <c r="C206" s="134"/>
      <c r="D206" s="135"/>
      <c r="E206" s="45" t="s">
        <v>152</v>
      </c>
      <c r="F206" s="78">
        <v>1000</v>
      </c>
      <c r="G206" s="78">
        <v>1000</v>
      </c>
      <c r="H206" s="80">
        <v>314.2</v>
      </c>
      <c r="I206" s="82">
        <f t="shared" si="8"/>
        <v>0.31419999999999998</v>
      </c>
    </row>
    <row r="207" spans="2:9" ht="30" customHeight="1" x14ac:dyDescent="0.25">
      <c r="B207" s="129">
        <v>31</v>
      </c>
      <c r="C207" s="129"/>
      <c r="D207" s="129"/>
      <c r="E207" s="83" t="s">
        <v>184</v>
      </c>
      <c r="F207" s="76">
        <v>43136</v>
      </c>
      <c r="G207" s="76">
        <v>43136</v>
      </c>
      <c r="H207" s="77">
        <v>15243.45</v>
      </c>
      <c r="I207" s="82">
        <f t="shared" si="8"/>
        <v>0.3533811665430267</v>
      </c>
    </row>
    <row r="208" spans="2:9" ht="30" customHeight="1" x14ac:dyDescent="0.25">
      <c r="B208" s="130">
        <v>32</v>
      </c>
      <c r="C208" s="131"/>
      <c r="D208" s="132"/>
      <c r="E208" s="83" t="s">
        <v>15</v>
      </c>
      <c r="F208" s="76">
        <v>43136</v>
      </c>
      <c r="G208" s="76">
        <v>43136</v>
      </c>
      <c r="H208" s="77">
        <v>15243.45</v>
      </c>
      <c r="I208" s="82">
        <f t="shared" si="8"/>
        <v>0.3533811665430267</v>
      </c>
    </row>
    <row r="209" spans="2:9" ht="30" customHeight="1" x14ac:dyDescent="0.25">
      <c r="B209" s="133">
        <v>3213</v>
      </c>
      <c r="C209" s="134"/>
      <c r="D209" s="135"/>
      <c r="E209" s="45" t="s">
        <v>109</v>
      </c>
      <c r="F209" s="78">
        <v>39500</v>
      </c>
      <c r="G209" s="78">
        <v>39500</v>
      </c>
      <c r="H209" s="80">
        <v>15243.45</v>
      </c>
      <c r="I209" s="82">
        <f t="shared" si="8"/>
        <v>0.38591012658227852</v>
      </c>
    </row>
    <row r="210" spans="2:9" ht="30" customHeight="1" x14ac:dyDescent="0.25">
      <c r="B210" s="133">
        <v>3237</v>
      </c>
      <c r="C210" s="134"/>
      <c r="D210" s="135"/>
      <c r="E210" s="45" t="s">
        <v>123</v>
      </c>
      <c r="F210" s="78">
        <v>3636</v>
      </c>
      <c r="G210" s="78">
        <v>3636</v>
      </c>
      <c r="H210" s="80"/>
      <c r="I210" s="82">
        <f t="shared" si="8"/>
        <v>0</v>
      </c>
    </row>
    <row r="211" spans="2:9" ht="51" x14ac:dyDescent="0.25">
      <c r="B211" s="129" t="s">
        <v>205</v>
      </c>
      <c r="C211" s="129"/>
      <c r="D211" s="129"/>
      <c r="E211" s="83" t="s">
        <v>206</v>
      </c>
      <c r="F211" s="76">
        <v>940000</v>
      </c>
      <c r="G211" s="76">
        <v>940000</v>
      </c>
      <c r="H211" s="77">
        <v>770282.91</v>
      </c>
      <c r="I211" s="82">
        <f t="shared" si="8"/>
        <v>0.81944990425531916</v>
      </c>
    </row>
    <row r="212" spans="2:9" ht="30" customHeight="1" x14ac:dyDescent="0.25">
      <c r="B212" s="129">
        <v>563</v>
      </c>
      <c r="C212" s="129"/>
      <c r="D212" s="129"/>
      <c r="E212" s="83" t="s">
        <v>207</v>
      </c>
      <c r="F212" s="76">
        <v>940000</v>
      </c>
      <c r="G212" s="76">
        <v>940000</v>
      </c>
      <c r="H212" s="77">
        <v>770282.91</v>
      </c>
      <c r="I212" s="82">
        <f t="shared" si="8"/>
        <v>0.81944990425531916</v>
      </c>
    </row>
    <row r="213" spans="2:9" ht="30" customHeight="1" x14ac:dyDescent="0.25">
      <c r="B213" s="130">
        <v>32</v>
      </c>
      <c r="C213" s="131"/>
      <c r="D213" s="132"/>
      <c r="E213" s="83" t="s">
        <v>15</v>
      </c>
      <c r="F213" s="76">
        <v>940000</v>
      </c>
      <c r="G213" s="76">
        <v>940000</v>
      </c>
      <c r="H213" s="77">
        <v>770282.91</v>
      </c>
      <c r="I213" s="82">
        <f t="shared" ref="I213:I268" si="14">H213/G213</f>
        <v>0.81944990425531916</v>
      </c>
    </row>
    <row r="214" spans="2:9" ht="30" customHeight="1" x14ac:dyDescent="0.25">
      <c r="B214" s="133">
        <v>3232</v>
      </c>
      <c r="C214" s="134"/>
      <c r="D214" s="135"/>
      <c r="E214" s="45" t="s">
        <v>118</v>
      </c>
      <c r="F214" s="78">
        <v>903467</v>
      </c>
      <c r="G214" s="78">
        <v>903467</v>
      </c>
      <c r="H214" s="80">
        <v>733749.55</v>
      </c>
      <c r="I214" s="82">
        <f t="shared" si="14"/>
        <v>0.8121487005059399</v>
      </c>
    </row>
    <row r="215" spans="2:9" ht="30" customHeight="1" x14ac:dyDescent="0.25">
      <c r="B215" s="133">
        <v>3237</v>
      </c>
      <c r="C215" s="134"/>
      <c r="D215" s="135"/>
      <c r="E215" s="45" t="s">
        <v>123</v>
      </c>
      <c r="F215" s="78">
        <v>36533</v>
      </c>
      <c r="G215" s="78">
        <v>36533</v>
      </c>
      <c r="H215" s="80">
        <v>36533.360000000001</v>
      </c>
      <c r="I215" s="82">
        <f t="shared" si="14"/>
        <v>1.0000098541045084</v>
      </c>
    </row>
    <row r="216" spans="2:9" ht="30" customHeight="1" x14ac:dyDescent="0.25">
      <c r="B216" s="129" t="s">
        <v>208</v>
      </c>
      <c r="C216" s="129"/>
      <c r="D216" s="129"/>
      <c r="E216" s="83" t="s">
        <v>209</v>
      </c>
      <c r="F216" s="76">
        <v>10676</v>
      </c>
      <c r="G216" s="76">
        <v>10676</v>
      </c>
      <c r="H216" s="77">
        <v>12282.4</v>
      </c>
      <c r="I216" s="82">
        <f t="shared" si="14"/>
        <v>1.150468340202323</v>
      </c>
    </row>
    <row r="217" spans="2:9" ht="30" customHeight="1" x14ac:dyDescent="0.25">
      <c r="B217" s="129">
        <v>52</v>
      </c>
      <c r="C217" s="129"/>
      <c r="D217" s="129"/>
      <c r="E217" s="83" t="s">
        <v>188</v>
      </c>
      <c r="F217" s="76">
        <v>10676</v>
      </c>
      <c r="G217" s="76">
        <v>10676</v>
      </c>
      <c r="H217" s="77">
        <v>12282.4</v>
      </c>
      <c r="I217" s="82">
        <f t="shared" si="14"/>
        <v>1.150468340202323</v>
      </c>
    </row>
    <row r="218" spans="2:9" ht="30" customHeight="1" x14ac:dyDescent="0.25">
      <c r="B218" s="130">
        <v>32</v>
      </c>
      <c r="C218" s="131"/>
      <c r="D218" s="132"/>
      <c r="E218" s="83" t="s">
        <v>15</v>
      </c>
      <c r="F218" s="76">
        <v>5168</v>
      </c>
      <c r="G218" s="76">
        <v>5168</v>
      </c>
      <c r="H218" s="77">
        <v>4105.38</v>
      </c>
      <c r="I218" s="82">
        <f t="shared" si="14"/>
        <v>0.79438467492260068</v>
      </c>
    </row>
    <row r="219" spans="2:9" ht="30" customHeight="1" x14ac:dyDescent="0.25">
      <c r="B219" s="133">
        <v>3211</v>
      </c>
      <c r="C219" s="134"/>
      <c r="D219" s="135"/>
      <c r="E219" s="45" t="s">
        <v>46</v>
      </c>
      <c r="F219" s="78">
        <v>4951</v>
      </c>
      <c r="G219" s="78">
        <v>4951</v>
      </c>
      <c r="H219" s="80">
        <v>3889.14</v>
      </c>
      <c r="I219" s="82">
        <f t="shared" si="14"/>
        <v>0.78552615633205414</v>
      </c>
    </row>
    <row r="220" spans="2:9" ht="30" customHeight="1" x14ac:dyDescent="0.25">
      <c r="B220" s="133">
        <v>3213</v>
      </c>
      <c r="C220" s="134"/>
      <c r="D220" s="135"/>
      <c r="E220" s="45" t="s">
        <v>109</v>
      </c>
      <c r="F220" s="78">
        <v>217</v>
      </c>
      <c r="G220" s="78">
        <v>217</v>
      </c>
      <c r="H220" s="80">
        <v>216.24</v>
      </c>
      <c r="I220" s="82">
        <f t="shared" ref="I220" si="15">H220/G220</f>
        <v>0.99649769585253456</v>
      </c>
    </row>
    <row r="221" spans="2:9" ht="30" customHeight="1" x14ac:dyDescent="0.25">
      <c r="B221" s="130">
        <v>42</v>
      </c>
      <c r="C221" s="131"/>
      <c r="D221" s="132"/>
      <c r="E221" s="83" t="s">
        <v>140</v>
      </c>
      <c r="F221" s="76">
        <v>5508</v>
      </c>
      <c r="G221" s="76">
        <v>5508</v>
      </c>
      <c r="H221" s="77">
        <v>8177.02</v>
      </c>
      <c r="I221" s="82">
        <f t="shared" si="14"/>
        <v>1.4845715323166304</v>
      </c>
    </row>
    <row r="222" spans="2:9" ht="30" customHeight="1" x14ac:dyDescent="0.25">
      <c r="B222" s="133">
        <v>4221</v>
      </c>
      <c r="C222" s="134"/>
      <c r="D222" s="135"/>
      <c r="E222" s="45" t="s">
        <v>144</v>
      </c>
      <c r="F222" s="78">
        <v>5508</v>
      </c>
      <c r="G222" s="78">
        <v>5508</v>
      </c>
      <c r="H222" s="80">
        <v>8177.02</v>
      </c>
      <c r="I222" s="82">
        <f t="shared" si="14"/>
        <v>1.4845715323166304</v>
      </c>
    </row>
    <row r="223" spans="2:9" ht="38.25" x14ac:dyDescent="0.25">
      <c r="B223" s="129" t="s">
        <v>210</v>
      </c>
      <c r="C223" s="129"/>
      <c r="D223" s="129"/>
      <c r="E223" s="83" t="s">
        <v>211</v>
      </c>
      <c r="F223" s="78">
        <v>57444</v>
      </c>
      <c r="G223" s="78">
        <v>57444</v>
      </c>
      <c r="H223" s="77">
        <v>42688.32</v>
      </c>
      <c r="I223" s="82">
        <f t="shared" si="14"/>
        <v>0.7431293085439733</v>
      </c>
    </row>
    <row r="224" spans="2:9" ht="30" customHeight="1" x14ac:dyDescent="0.25">
      <c r="B224" s="129">
        <v>31</v>
      </c>
      <c r="C224" s="129"/>
      <c r="D224" s="129"/>
      <c r="E224" s="83" t="s">
        <v>184</v>
      </c>
      <c r="F224" s="76">
        <v>22977</v>
      </c>
      <c r="G224" s="76">
        <v>22977</v>
      </c>
      <c r="H224" s="77">
        <v>17067.46</v>
      </c>
      <c r="I224" s="82">
        <f t="shared" si="14"/>
        <v>0.74280628454541497</v>
      </c>
    </row>
    <row r="225" spans="2:9" ht="30" customHeight="1" x14ac:dyDescent="0.25">
      <c r="B225" s="130">
        <v>31</v>
      </c>
      <c r="C225" s="131"/>
      <c r="D225" s="132"/>
      <c r="E225" s="83" t="s">
        <v>5</v>
      </c>
      <c r="F225" s="76">
        <v>3400</v>
      </c>
      <c r="G225" s="76">
        <v>3400</v>
      </c>
      <c r="H225" s="77">
        <v>4146.66</v>
      </c>
      <c r="I225" s="82">
        <f t="shared" si="14"/>
        <v>1.2196058823529412</v>
      </c>
    </row>
    <row r="226" spans="2:9" ht="30" customHeight="1" x14ac:dyDescent="0.25">
      <c r="B226" s="133">
        <v>3113</v>
      </c>
      <c r="C226" s="134"/>
      <c r="D226" s="135"/>
      <c r="E226" s="45" t="s">
        <v>104</v>
      </c>
      <c r="F226" s="78">
        <v>3400</v>
      </c>
      <c r="G226" s="78">
        <v>3400</v>
      </c>
      <c r="H226" s="80">
        <v>4146.66</v>
      </c>
      <c r="I226" s="82">
        <f t="shared" si="14"/>
        <v>1.2196058823529412</v>
      </c>
    </row>
    <row r="227" spans="2:9" ht="30" customHeight="1" x14ac:dyDescent="0.25">
      <c r="B227" s="130">
        <v>32</v>
      </c>
      <c r="C227" s="131"/>
      <c r="D227" s="132"/>
      <c r="E227" s="83" t="s">
        <v>15</v>
      </c>
      <c r="F227" s="76">
        <v>19577</v>
      </c>
      <c r="G227" s="76">
        <v>19577</v>
      </c>
      <c r="H227" s="77">
        <v>12920.8</v>
      </c>
      <c r="I227" s="82">
        <f t="shared" si="14"/>
        <v>0.65999897839301214</v>
      </c>
    </row>
    <row r="228" spans="2:9" ht="30" customHeight="1" x14ac:dyDescent="0.25">
      <c r="B228" s="133">
        <v>3211</v>
      </c>
      <c r="C228" s="134"/>
      <c r="D228" s="135"/>
      <c r="E228" s="45" t="s">
        <v>46</v>
      </c>
      <c r="F228" s="78">
        <v>2599</v>
      </c>
      <c r="G228" s="78">
        <v>2599</v>
      </c>
      <c r="H228" s="80">
        <v>2269.8000000000002</v>
      </c>
      <c r="I228" s="82">
        <f t="shared" si="14"/>
        <v>0.87333589842247028</v>
      </c>
    </row>
    <row r="229" spans="2:9" ht="30" customHeight="1" x14ac:dyDescent="0.25">
      <c r="B229" s="133">
        <v>3233</v>
      </c>
      <c r="C229" s="134"/>
      <c r="D229" s="135"/>
      <c r="E229" s="45" t="s">
        <v>119</v>
      </c>
      <c r="F229" s="78">
        <v>178</v>
      </c>
      <c r="G229" s="78">
        <v>178</v>
      </c>
      <c r="H229" s="80"/>
      <c r="I229" s="82">
        <f t="shared" si="14"/>
        <v>0</v>
      </c>
    </row>
    <row r="230" spans="2:9" ht="30" customHeight="1" x14ac:dyDescent="0.25">
      <c r="B230" s="133">
        <v>3235</v>
      </c>
      <c r="C230" s="134"/>
      <c r="D230" s="135"/>
      <c r="E230" s="45" t="s">
        <v>121</v>
      </c>
      <c r="F230" s="78">
        <v>10000</v>
      </c>
      <c r="G230" s="78">
        <v>10000</v>
      </c>
      <c r="H230" s="80">
        <v>9875</v>
      </c>
      <c r="I230" s="82">
        <f t="shared" si="14"/>
        <v>0.98750000000000004</v>
      </c>
    </row>
    <row r="231" spans="2:9" ht="30" customHeight="1" x14ac:dyDescent="0.25">
      <c r="B231" s="133">
        <v>3237</v>
      </c>
      <c r="C231" s="134"/>
      <c r="D231" s="135"/>
      <c r="E231" s="45" t="s">
        <v>123</v>
      </c>
      <c r="F231" s="78">
        <v>6000</v>
      </c>
      <c r="G231" s="78">
        <v>6000</v>
      </c>
      <c r="H231" s="80"/>
      <c r="I231" s="82">
        <f t="shared" si="14"/>
        <v>0</v>
      </c>
    </row>
    <row r="232" spans="2:9" ht="30" customHeight="1" x14ac:dyDescent="0.25">
      <c r="B232" s="133">
        <v>3293</v>
      </c>
      <c r="C232" s="134"/>
      <c r="D232" s="135"/>
      <c r="E232" s="45" t="s">
        <v>128</v>
      </c>
      <c r="F232" s="78">
        <v>800</v>
      </c>
      <c r="G232" s="78">
        <v>800</v>
      </c>
      <c r="H232" s="80">
        <v>776</v>
      </c>
      <c r="I232" s="82">
        <f t="shared" si="14"/>
        <v>0.97</v>
      </c>
    </row>
    <row r="233" spans="2:9" ht="30" customHeight="1" x14ac:dyDescent="0.25">
      <c r="B233" s="129">
        <v>51</v>
      </c>
      <c r="C233" s="129"/>
      <c r="D233" s="129"/>
      <c r="E233" s="83" t="s">
        <v>216</v>
      </c>
      <c r="F233" s="76">
        <v>34467</v>
      </c>
      <c r="G233" s="76">
        <v>34467</v>
      </c>
      <c r="H233" s="77">
        <v>25620.86</v>
      </c>
      <c r="I233" s="82">
        <f t="shared" si="14"/>
        <v>0.74334464850436655</v>
      </c>
    </row>
    <row r="234" spans="2:9" ht="30" customHeight="1" x14ac:dyDescent="0.25">
      <c r="B234" s="130">
        <v>31</v>
      </c>
      <c r="C234" s="131"/>
      <c r="D234" s="132"/>
      <c r="E234" s="83" t="s">
        <v>5</v>
      </c>
      <c r="F234" s="76">
        <v>5100</v>
      </c>
      <c r="G234" s="76">
        <v>5100</v>
      </c>
      <c r="H234" s="77">
        <v>6239.65</v>
      </c>
      <c r="I234" s="82">
        <f t="shared" si="14"/>
        <v>1.2234607843137255</v>
      </c>
    </row>
    <row r="235" spans="2:9" ht="30" customHeight="1" x14ac:dyDescent="0.25">
      <c r="B235" s="133">
        <v>3113</v>
      </c>
      <c r="C235" s="134"/>
      <c r="D235" s="135"/>
      <c r="E235" s="45" t="s">
        <v>104</v>
      </c>
      <c r="F235" s="78">
        <v>5100</v>
      </c>
      <c r="G235" s="78">
        <v>5100</v>
      </c>
      <c r="H235" s="80">
        <v>6239.65</v>
      </c>
      <c r="I235" s="82">
        <f t="shared" si="14"/>
        <v>1.2234607843137255</v>
      </c>
    </row>
    <row r="236" spans="2:9" ht="30" customHeight="1" x14ac:dyDescent="0.25">
      <c r="B236" s="130">
        <v>32</v>
      </c>
      <c r="C236" s="131"/>
      <c r="D236" s="132"/>
      <c r="E236" s="83" t="s">
        <v>15</v>
      </c>
      <c r="F236" s="76">
        <v>29367</v>
      </c>
      <c r="G236" s="76">
        <v>29367</v>
      </c>
      <c r="H236" s="77">
        <v>19381.21</v>
      </c>
      <c r="I236" s="82">
        <f t="shared" si="14"/>
        <v>0.65996560765485068</v>
      </c>
    </row>
    <row r="237" spans="2:9" ht="30" customHeight="1" x14ac:dyDescent="0.25">
      <c r="B237" s="133">
        <v>3211</v>
      </c>
      <c r="C237" s="134"/>
      <c r="D237" s="135"/>
      <c r="E237" s="45" t="s">
        <v>46</v>
      </c>
      <c r="F237" s="78">
        <v>3900</v>
      </c>
      <c r="G237" s="78">
        <v>3900</v>
      </c>
      <c r="H237" s="80">
        <v>3404.7</v>
      </c>
      <c r="I237" s="82">
        <f t="shared" si="14"/>
        <v>0.873</v>
      </c>
    </row>
    <row r="238" spans="2:9" ht="30" customHeight="1" x14ac:dyDescent="0.25">
      <c r="B238" s="133">
        <v>3233</v>
      </c>
      <c r="C238" s="134"/>
      <c r="D238" s="135"/>
      <c r="E238" s="45" t="s">
        <v>119</v>
      </c>
      <c r="F238" s="78">
        <v>267</v>
      </c>
      <c r="G238" s="78">
        <v>267</v>
      </c>
      <c r="H238" s="80"/>
      <c r="I238" s="82">
        <f t="shared" si="14"/>
        <v>0</v>
      </c>
    </row>
    <row r="239" spans="2:9" ht="30" customHeight="1" x14ac:dyDescent="0.25">
      <c r="B239" s="133">
        <v>3235</v>
      </c>
      <c r="C239" s="134"/>
      <c r="D239" s="135"/>
      <c r="E239" s="45" t="s">
        <v>121</v>
      </c>
      <c r="F239" s="78">
        <v>15000</v>
      </c>
      <c r="G239" s="78">
        <v>15000</v>
      </c>
      <c r="H239" s="80">
        <v>14812.5</v>
      </c>
      <c r="I239" s="82">
        <f t="shared" si="14"/>
        <v>0.98750000000000004</v>
      </c>
    </row>
    <row r="240" spans="2:9" ht="30" customHeight="1" x14ac:dyDescent="0.25">
      <c r="B240" s="133">
        <v>3237</v>
      </c>
      <c r="C240" s="134"/>
      <c r="D240" s="135"/>
      <c r="E240" s="45" t="s">
        <v>123</v>
      </c>
      <c r="F240" s="78">
        <v>9000</v>
      </c>
      <c r="G240" s="78">
        <v>9000</v>
      </c>
      <c r="H240" s="80"/>
      <c r="I240" s="82">
        <f t="shared" si="14"/>
        <v>0</v>
      </c>
    </row>
    <row r="241" spans="2:9" ht="30" customHeight="1" x14ac:dyDescent="0.25">
      <c r="B241" s="133">
        <v>3293</v>
      </c>
      <c r="C241" s="134"/>
      <c r="D241" s="135"/>
      <c r="E241" s="45" t="s">
        <v>128</v>
      </c>
      <c r="F241" s="78">
        <v>1200</v>
      </c>
      <c r="G241" s="78">
        <v>1200</v>
      </c>
      <c r="H241" s="80">
        <v>1164.01</v>
      </c>
      <c r="I241" s="82">
        <f t="shared" si="14"/>
        <v>0.97000833333333336</v>
      </c>
    </row>
    <row r="242" spans="2:9" ht="30" customHeight="1" x14ac:dyDescent="0.25">
      <c r="B242" s="129" t="s">
        <v>212</v>
      </c>
      <c r="C242" s="129"/>
      <c r="D242" s="129"/>
      <c r="E242" s="83" t="s">
        <v>213</v>
      </c>
      <c r="F242" s="76">
        <v>119146</v>
      </c>
      <c r="G242" s="76">
        <v>119146</v>
      </c>
      <c r="H242" s="77">
        <v>74197.88</v>
      </c>
      <c r="I242" s="82">
        <f t="shared" si="14"/>
        <v>0.62274755342185217</v>
      </c>
    </row>
    <row r="243" spans="2:9" ht="30" customHeight="1" x14ac:dyDescent="0.25">
      <c r="B243" s="129">
        <v>52</v>
      </c>
      <c r="C243" s="129"/>
      <c r="D243" s="129"/>
      <c r="E243" s="83" t="s">
        <v>188</v>
      </c>
      <c r="F243" s="76">
        <v>119146</v>
      </c>
      <c r="G243" s="76">
        <v>119146</v>
      </c>
      <c r="H243" s="77">
        <v>74197.88</v>
      </c>
      <c r="I243" s="82">
        <f t="shared" si="14"/>
        <v>0.62274755342185217</v>
      </c>
    </row>
    <row r="244" spans="2:9" ht="30" customHeight="1" x14ac:dyDescent="0.25">
      <c r="B244" s="130">
        <v>31</v>
      </c>
      <c r="C244" s="131"/>
      <c r="D244" s="132"/>
      <c r="E244" s="83" t="s">
        <v>5</v>
      </c>
      <c r="F244" s="76">
        <v>11933</v>
      </c>
      <c r="G244" s="76">
        <v>11933</v>
      </c>
      <c r="H244" s="77">
        <v>8371.19</v>
      </c>
      <c r="I244" s="82">
        <f t="shared" si="14"/>
        <v>0.70151596413307638</v>
      </c>
    </row>
    <row r="245" spans="2:9" ht="30" customHeight="1" x14ac:dyDescent="0.25">
      <c r="B245" s="133">
        <v>3113</v>
      </c>
      <c r="C245" s="134"/>
      <c r="D245" s="135"/>
      <c r="E245" s="45" t="s">
        <v>104</v>
      </c>
      <c r="F245" s="78">
        <v>11933</v>
      </c>
      <c r="G245" s="78">
        <v>11933</v>
      </c>
      <c r="H245" s="80">
        <v>8371.19</v>
      </c>
      <c r="I245" s="82">
        <f t="shared" si="14"/>
        <v>0.70151596413307638</v>
      </c>
    </row>
    <row r="246" spans="2:9" ht="30" customHeight="1" x14ac:dyDescent="0.25">
      <c r="B246" s="130">
        <v>32</v>
      </c>
      <c r="C246" s="131"/>
      <c r="D246" s="132"/>
      <c r="E246" s="83" t="s">
        <v>15</v>
      </c>
      <c r="F246" s="76">
        <v>75775</v>
      </c>
      <c r="G246" s="76">
        <v>75775</v>
      </c>
      <c r="H246" s="77">
        <v>34389.19</v>
      </c>
      <c r="I246" s="82">
        <f t="shared" si="14"/>
        <v>0.45383292642692186</v>
      </c>
    </row>
    <row r="247" spans="2:9" ht="30" customHeight="1" x14ac:dyDescent="0.25">
      <c r="B247" s="133">
        <v>3211</v>
      </c>
      <c r="C247" s="134"/>
      <c r="D247" s="135"/>
      <c r="E247" s="45" t="s">
        <v>46</v>
      </c>
      <c r="F247" s="78">
        <v>17193</v>
      </c>
      <c r="G247" s="78">
        <v>17193</v>
      </c>
      <c r="H247" s="80">
        <v>5455.66</v>
      </c>
      <c r="I247" s="82">
        <f t="shared" si="14"/>
        <v>0.31731867620543242</v>
      </c>
    </row>
    <row r="248" spans="2:9" ht="30" customHeight="1" x14ac:dyDescent="0.25">
      <c r="B248" s="133">
        <v>3213</v>
      </c>
      <c r="C248" s="134"/>
      <c r="D248" s="135"/>
      <c r="E248" s="45" t="s">
        <v>109</v>
      </c>
      <c r="F248" s="78">
        <v>7550</v>
      </c>
      <c r="G248" s="78">
        <v>7550</v>
      </c>
      <c r="H248" s="80"/>
      <c r="I248" s="82">
        <f t="shared" si="14"/>
        <v>0</v>
      </c>
    </row>
    <row r="249" spans="2:9" ht="30" customHeight="1" x14ac:dyDescent="0.25">
      <c r="B249" s="133">
        <v>3237</v>
      </c>
      <c r="C249" s="134"/>
      <c r="D249" s="135"/>
      <c r="E249" s="45" t="s">
        <v>123</v>
      </c>
      <c r="F249" s="78">
        <v>45000</v>
      </c>
      <c r="G249" s="78">
        <v>45000</v>
      </c>
      <c r="H249" s="80">
        <v>28933.53</v>
      </c>
      <c r="I249" s="82">
        <f t="shared" si="14"/>
        <v>0.64296733333333334</v>
      </c>
    </row>
    <row r="250" spans="2:9" ht="30" customHeight="1" x14ac:dyDescent="0.25">
      <c r="B250" s="133">
        <v>3239</v>
      </c>
      <c r="C250" s="134"/>
      <c r="D250" s="135"/>
      <c r="E250" s="45" t="s">
        <v>125</v>
      </c>
      <c r="F250" s="78">
        <v>2532</v>
      </c>
      <c r="G250" s="78">
        <v>2532</v>
      </c>
      <c r="H250" s="80"/>
      <c r="I250" s="82">
        <f t="shared" si="14"/>
        <v>0</v>
      </c>
    </row>
    <row r="251" spans="2:9" ht="30" customHeight="1" x14ac:dyDescent="0.25">
      <c r="B251" s="133">
        <v>3293</v>
      </c>
      <c r="C251" s="134"/>
      <c r="D251" s="135"/>
      <c r="E251" s="45" t="s">
        <v>128</v>
      </c>
      <c r="F251" s="78">
        <v>3500</v>
      </c>
      <c r="G251" s="78">
        <v>3500</v>
      </c>
      <c r="H251" s="80"/>
      <c r="I251" s="82">
        <f t="shared" si="14"/>
        <v>0</v>
      </c>
    </row>
    <row r="252" spans="2:9" ht="30" customHeight="1" x14ac:dyDescent="0.25">
      <c r="B252" s="130">
        <v>45</v>
      </c>
      <c r="C252" s="131"/>
      <c r="D252" s="132"/>
      <c r="E252" s="83" t="s">
        <v>189</v>
      </c>
      <c r="F252" s="76">
        <v>31438</v>
      </c>
      <c r="G252" s="76">
        <v>31438</v>
      </c>
      <c r="H252" s="77">
        <v>31437.5</v>
      </c>
      <c r="I252" s="82">
        <f t="shared" si="14"/>
        <v>0.99998409568038682</v>
      </c>
    </row>
    <row r="253" spans="2:9" ht="30" customHeight="1" x14ac:dyDescent="0.25">
      <c r="B253" s="133">
        <v>4521</v>
      </c>
      <c r="C253" s="134"/>
      <c r="D253" s="135"/>
      <c r="E253" s="45" t="s">
        <v>157</v>
      </c>
      <c r="F253" s="78">
        <v>31438</v>
      </c>
      <c r="G253" s="78">
        <v>31438</v>
      </c>
      <c r="H253" s="80">
        <v>31437.5</v>
      </c>
      <c r="I253" s="82">
        <f t="shared" si="14"/>
        <v>0.99998409568038682</v>
      </c>
    </row>
    <row r="254" spans="2:9" ht="63.75" x14ac:dyDescent="0.25">
      <c r="B254" s="129" t="s">
        <v>214</v>
      </c>
      <c r="C254" s="129"/>
      <c r="D254" s="129"/>
      <c r="E254" s="83" t="s">
        <v>215</v>
      </c>
      <c r="F254" s="76">
        <v>52829</v>
      </c>
      <c r="G254" s="76">
        <v>52829</v>
      </c>
      <c r="H254" s="77">
        <v>50302.36</v>
      </c>
      <c r="I254" s="82">
        <f t="shared" si="14"/>
        <v>0.95217323818357347</v>
      </c>
    </row>
    <row r="255" spans="2:9" ht="30" customHeight="1" x14ac:dyDescent="0.25">
      <c r="B255" s="129">
        <v>559</v>
      </c>
      <c r="C255" s="129"/>
      <c r="D255" s="129"/>
      <c r="E255" s="83" t="s">
        <v>188</v>
      </c>
      <c r="F255" s="76">
        <v>52829</v>
      </c>
      <c r="G255" s="76">
        <v>52829</v>
      </c>
      <c r="H255" s="77">
        <v>50302.36</v>
      </c>
      <c r="I255" s="82">
        <f t="shared" si="14"/>
        <v>0.95217323818357347</v>
      </c>
    </row>
    <row r="256" spans="2:9" ht="30" customHeight="1" x14ac:dyDescent="0.25">
      <c r="B256" s="130">
        <v>31</v>
      </c>
      <c r="C256" s="131"/>
      <c r="D256" s="132"/>
      <c r="E256" s="83" t="s">
        <v>5</v>
      </c>
      <c r="F256" s="76">
        <v>42819</v>
      </c>
      <c r="G256" s="76">
        <v>42819</v>
      </c>
      <c r="H256" s="77">
        <v>42202.21</v>
      </c>
      <c r="I256" s="82">
        <f t="shared" si="14"/>
        <v>0.98559541325112676</v>
      </c>
    </row>
    <row r="257" spans="2:9" ht="30" customHeight="1" x14ac:dyDescent="0.25">
      <c r="B257" s="133">
        <v>3111</v>
      </c>
      <c r="C257" s="134"/>
      <c r="D257" s="135"/>
      <c r="E257" s="45" t="s">
        <v>44</v>
      </c>
      <c r="F257" s="78">
        <v>29442</v>
      </c>
      <c r="G257" s="78">
        <v>29442</v>
      </c>
      <c r="H257" s="80">
        <v>30149.97</v>
      </c>
      <c r="I257" s="82">
        <f t="shared" si="14"/>
        <v>1.0240462604442633</v>
      </c>
    </row>
    <row r="258" spans="2:9" ht="30" customHeight="1" x14ac:dyDescent="0.25">
      <c r="B258" s="133">
        <v>3113</v>
      </c>
      <c r="C258" s="134"/>
      <c r="D258" s="135"/>
      <c r="E258" s="45" t="s">
        <v>104</v>
      </c>
      <c r="F258" s="78">
        <v>7866</v>
      </c>
      <c r="G258" s="78">
        <v>7866</v>
      </c>
      <c r="H258" s="80">
        <v>7266.38</v>
      </c>
      <c r="I258" s="82">
        <f t="shared" si="14"/>
        <v>0.92377065853038398</v>
      </c>
    </row>
    <row r="259" spans="2:9" ht="30" customHeight="1" x14ac:dyDescent="0.25">
      <c r="B259" s="133">
        <v>3132</v>
      </c>
      <c r="C259" s="134"/>
      <c r="D259" s="135"/>
      <c r="E259" s="45" t="s">
        <v>181</v>
      </c>
      <c r="F259" s="78">
        <v>5511</v>
      </c>
      <c r="G259" s="78">
        <v>5511</v>
      </c>
      <c r="H259" s="80">
        <v>4785.8599999999997</v>
      </c>
      <c r="I259" s="82">
        <f t="shared" si="14"/>
        <v>0.86841952458718918</v>
      </c>
    </row>
    <row r="260" spans="2:9" ht="30" customHeight="1" x14ac:dyDescent="0.25">
      <c r="B260" s="130">
        <v>32</v>
      </c>
      <c r="C260" s="131"/>
      <c r="D260" s="132"/>
      <c r="E260" s="83" t="s">
        <v>15</v>
      </c>
      <c r="F260" s="76">
        <v>8510</v>
      </c>
      <c r="G260" s="76">
        <v>8510</v>
      </c>
      <c r="H260" s="77">
        <v>6643.62</v>
      </c>
      <c r="I260" s="82">
        <f t="shared" si="14"/>
        <v>0.7806839012925969</v>
      </c>
    </row>
    <row r="261" spans="2:9" ht="30" customHeight="1" x14ac:dyDescent="0.25">
      <c r="B261" s="133">
        <v>3211</v>
      </c>
      <c r="C261" s="134"/>
      <c r="D261" s="135"/>
      <c r="E261" s="45" t="s">
        <v>46</v>
      </c>
      <c r="F261" s="78">
        <v>4800</v>
      </c>
      <c r="G261" s="78">
        <v>4800</v>
      </c>
      <c r="H261" s="80">
        <v>4880.97</v>
      </c>
      <c r="I261" s="82">
        <f t="shared" si="14"/>
        <v>1.01686875</v>
      </c>
    </row>
    <row r="262" spans="2:9" ht="30" customHeight="1" x14ac:dyDescent="0.25">
      <c r="B262" s="133">
        <v>3212</v>
      </c>
      <c r="C262" s="134"/>
      <c r="D262" s="135"/>
      <c r="E262" s="45" t="s">
        <v>158</v>
      </c>
      <c r="F262" s="78">
        <v>736</v>
      </c>
      <c r="G262" s="78">
        <v>736</v>
      </c>
      <c r="H262" s="80">
        <v>632.91</v>
      </c>
      <c r="I262" s="82">
        <f t="shared" si="14"/>
        <v>0.85993206521739129</v>
      </c>
    </row>
    <row r="263" spans="2:9" ht="30" customHeight="1" x14ac:dyDescent="0.25">
      <c r="B263" s="133">
        <v>3233</v>
      </c>
      <c r="C263" s="134"/>
      <c r="D263" s="135"/>
      <c r="E263" s="45" t="s">
        <v>119</v>
      </c>
      <c r="F263" s="78">
        <v>550</v>
      </c>
      <c r="G263" s="78">
        <v>550</v>
      </c>
      <c r="H263" s="80"/>
      <c r="I263" s="82">
        <f t="shared" si="14"/>
        <v>0</v>
      </c>
    </row>
    <row r="264" spans="2:9" ht="30" customHeight="1" x14ac:dyDescent="0.25">
      <c r="B264" s="133">
        <v>3237</v>
      </c>
      <c r="C264" s="134"/>
      <c r="D264" s="135"/>
      <c r="E264" s="45" t="s">
        <v>123</v>
      </c>
      <c r="F264" s="78">
        <v>874</v>
      </c>
      <c r="G264" s="78">
        <v>874</v>
      </c>
      <c r="H264" s="80"/>
      <c r="I264" s="82">
        <f t="shared" si="14"/>
        <v>0</v>
      </c>
    </row>
    <row r="265" spans="2:9" ht="30" customHeight="1" x14ac:dyDescent="0.25">
      <c r="B265" s="133">
        <v>3239</v>
      </c>
      <c r="C265" s="134"/>
      <c r="D265" s="135"/>
      <c r="E265" s="45" t="s">
        <v>125</v>
      </c>
      <c r="F265" s="78">
        <v>200</v>
      </c>
      <c r="G265" s="78">
        <v>200</v>
      </c>
      <c r="H265" s="80">
        <v>33.18</v>
      </c>
      <c r="I265" s="82">
        <f t="shared" si="14"/>
        <v>0.16589999999999999</v>
      </c>
    </row>
    <row r="266" spans="2:9" ht="30" customHeight="1" x14ac:dyDescent="0.25">
      <c r="B266" s="133">
        <v>3293</v>
      </c>
      <c r="C266" s="134"/>
      <c r="D266" s="135"/>
      <c r="E266" s="45" t="s">
        <v>128</v>
      </c>
      <c r="F266" s="78">
        <v>1350</v>
      </c>
      <c r="G266" s="78">
        <v>1350</v>
      </c>
      <c r="H266" s="80">
        <v>1096.56</v>
      </c>
      <c r="I266" s="82">
        <f t="shared" si="14"/>
        <v>0.81226666666666658</v>
      </c>
    </row>
    <row r="267" spans="2:9" ht="30" customHeight="1" x14ac:dyDescent="0.25">
      <c r="B267" s="130">
        <v>42</v>
      </c>
      <c r="C267" s="131"/>
      <c r="D267" s="132"/>
      <c r="E267" s="83" t="s">
        <v>140</v>
      </c>
      <c r="F267" s="76">
        <v>1500</v>
      </c>
      <c r="G267" s="76">
        <v>1500</v>
      </c>
      <c r="H267" s="77">
        <v>1456.53</v>
      </c>
      <c r="I267" s="82">
        <f t="shared" si="14"/>
        <v>0.97101999999999999</v>
      </c>
    </row>
    <row r="268" spans="2:9" ht="30" customHeight="1" x14ac:dyDescent="0.25">
      <c r="B268" s="133">
        <v>4221</v>
      </c>
      <c r="C268" s="134"/>
      <c r="D268" s="135"/>
      <c r="E268" s="45" t="s">
        <v>144</v>
      </c>
      <c r="F268" s="78">
        <v>1500</v>
      </c>
      <c r="G268" s="78">
        <v>1500</v>
      </c>
      <c r="H268" s="80">
        <v>1456.53</v>
      </c>
      <c r="I268" s="82">
        <f t="shared" si="14"/>
        <v>0.97101999999999999</v>
      </c>
    </row>
    <row r="269" spans="2:9" ht="51" x14ac:dyDescent="0.25">
      <c r="B269" s="129" t="s">
        <v>217</v>
      </c>
      <c r="C269" s="129"/>
      <c r="D269" s="129"/>
      <c r="E269" s="83" t="s">
        <v>218</v>
      </c>
      <c r="F269" s="76"/>
      <c r="G269" s="76"/>
      <c r="H269" s="77">
        <v>6566.38</v>
      </c>
      <c r="I269" s="82" t="e">
        <f t="shared" ref="I269:I272" si="16">H269/G269</f>
        <v>#DIV/0!</v>
      </c>
    </row>
    <row r="270" spans="2:9" ht="30" customHeight="1" x14ac:dyDescent="0.25">
      <c r="B270" s="129">
        <v>51</v>
      </c>
      <c r="C270" s="129"/>
      <c r="D270" s="129"/>
      <c r="E270" s="83" t="s">
        <v>216</v>
      </c>
      <c r="F270" s="76"/>
      <c r="G270" s="76"/>
      <c r="H270" s="77">
        <v>6566.38</v>
      </c>
      <c r="I270" s="82" t="e">
        <f t="shared" si="16"/>
        <v>#DIV/0!</v>
      </c>
    </row>
    <row r="271" spans="2:9" ht="30" customHeight="1" x14ac:dyDescent="0.25">
      <c r="B271" s="130">
        <v>32</v>
      </c>
      <c r="C271" s="131"/>
      <c r="D271" s="132"/>
      <c r="E271" s="83" t="s">
        <v>15</v>
      </c>
      <c r="F271" s="77"/>
      <c r="G271" s="77"/>
      <c r="H271" s="77">
        <v>6566.38</v>
      </c>
      <c r="I271" s="82" t="e">
        <f t="shared" si="16"/>
        <v>#DIV/0!</v>
      </c>
    </row>
    <row r="272" spans="2:9" ht="30" customHeight="1" x14ac:dyDescent="0.25">
      <c r="B272" s="133">
        <v>3211</v>
      </c>
      <c r="C272" s="134"/>
      <c r="D272" s="135"/>
      <c r="E272" s="45" t="s">
        <v>46</v>
      </c>
      <c r="F272" s="80"/>
      <c r="G272" s="80"/>
      <c r="H272" s="80">
        <v>6566.38</v>
      </c>
      <c r="I272" s="82" t="e">
        <f t="shared" si="16"/>
        <v>#DIV/0!</v>
      </c>
    </row>
  </sheetData>
  <mergeCells count="269">
    <mergeCell ref="B2:I2"/>
    <mergeCell ref="B13:D13"/>
    <mergeCell ref="B8:D8"/>
    <mergeCell ref="B11:D11"/>
    <mergeCell ref="B12:D12"/>
    <mergeCell ref="B10:D10"/>
    <mergeCell ref="B9:D9"/>
    <mergeCell ref="B16:D16"/>
    <mergeCell ref="B14:D14"/>
    <mergeCell ref="B20:D20"/>
    <mergeCell ref="B17:D17"/>
    <mergeCell ref="B18:D18"/>
    <mergeCell ref="B19:D19"/>
    <mergeCell ref="B15:D15"/>
    <mergeCell ref="B4:I4"/>
    <mergeCell ref="B6:E6"/>
    <mergeCell ref="B7:E7"/>
    <mergeCell ref="B26:D26"/>
    <mergeCell ref="B27:D27"/>
    <mergeCell ref="B28:D28"/>
    <mergeCell ref="B29:D29"/>
    <mergeCell ref="B30:D30"/>
    <mergeCell ref="B21:D21"/>
    <mergeCell ref="B22:D22"/>
    <mergeCell ref="B23:D23"/>
    <mergeCell ref="B24:D24"/>
    <mergeCell ref="B25:D2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58:D58"/>
    <mergeCell ref="B59:D59"/>
    <mergeCell ref="B60:D60"/>
    <mergeCell ref="B64:D64"/>
    <mergeCell ref="B65:D65"/>
    <mergeCell ref="B56:D56"/>
    <mergeCell ref="B57:D57"/>
    <mergeCell ref="B51:D51"/>
    <mergeCell ref="B52:D52"/>
    <mergeCell ref="B53:D53"/>
    <mergeCell ref="B54:D54"/>
    <mergeCell ref="B55:D55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93:D93"/>
    <mergeCell ref="B94:D94"/>
    <mergeCell ref="B96:D96"/>
    <mergeCell ref="B97:D97"/>
    <mergeCell ref="B98:D98"/>
    <mergeCell ref="B86:D86"/>
    <mergeCell ref="B88:D88"/>
    <mergeCell ref="B91:D91"/>
    <mergeCell ref="B92:D92"/>
    <mergeCell ref="B104:D104"/>
    <mergeCell ref="B105:D105"/>
    <mergeCell ref="B106:D106"/>
    <mergeCell ref="B107:D107"/>
    <mergeCell ref="B108:D108"/>
    <mergeCell ref="B99:D99"/>
    <mergeCell ref="B100:D100"/>
    <mergeCell ref="B101:D101"/>
    <mergeCell ref="B102:D102"/>
    <mergeCell ref="B103:D103"/>
    <mergeCell ref="B114:D114"/>
    <mergeCell ref="B115:D115"/>
    <mergeCell ref="B116:D116"/>
    <mergeCell ref="B117:D117"/>
    <mergeCell ref="B109:D109"/>
    <mergeCell ref="B110:D110"/>
    <mergeCell ref="B111:D111"/>
    <mergeCell ref="B112:D112"/>
    <mergeCell ref="B113:D113"/>
    <mergeCell ref="B124:D124"/>
    <mergeCell ref="B125:D125"/>
    <mergeCell ref="B126:D126"/>
    <mergeCell ref="B127:D127"/>
    <mergeCell ref="B128:D128"/>
    <mergeCell ref="B118:D118"/>
    <mergeCell ref="B119:D119"/>
    <mergeCell ref="B121:D121"/>
    <mergeCell ref="B122:D122"/>
    <mergeCell ref="B123:D123"/>
    <mergeCell ref="B134:D134"/>
    <mergeCell ref="B135:D135"/>
    <mergeCell ref="B136:D136"/>
    <mergeCell ref="B137:D137"/>
    <mergeCell ref="B138:D138"/>
    <mergeCell ref="B129:D129"/>
    <mergeCell ref="B130:D130"/>
    <mergeCell ref="B131:D131"/>
    <mergeCell ref="B132:D132"/>
    <mergeCell ref="B133:D133"/>
    <mergeCell ref="B145:D145"/>
    <mergeCell ref="B146:D146"/>
    <mergeCell ref="B147:D147"/>
    <mergeCell ref="B148:D148"/>
    <mergeCell ref="B139:D139"/>
    <mergeCell ref="B140:D140"/>
    <mergeCell ref="B141:D141"/>
    <mergeCell ref="B142:D142"/>
    <mergeCell ref="B144:D144"/>
    <mergeCell ref="B154:D154"/>
    <mergeCell ref="B155:D155"/>
    <mergeCell ref="B156:D156"/>
    <mergeCell ref="B157:D157"/>
    <mergeCell ref="B158:D158"/>
    <mergeCell ref="B149:D149"/>
    <mergeCell ref="B150:D150"/>
    <mergeCell ref="B151:D151"/>
    <mergeCell ref="B152:D152"/>
    <mergeCell ref="B153:D153"/>
    <mergeCell ref="B164:D164"/>
    <mergeCell ref="B165:D165"/>
    <mergeCell ref="B166:D166"/>
    <mergeCell ref="B167:D167"/>
    <mergeCell ref="B168:D168"/>
    <mergeCell ref="B159:D159"/>
    <mergeCell ref="B160:D160"/>
    <mergeCell ref="B161:D161"/>
    <mergeCell ref="B162:D162"/>
    <mergeCell ref="B163:D163"/>
    <mergeCell ref="B182:D182"/>
    <mergeCell ref="B183:D183"/>
    <mergeCell ref="B184:D184"/>
    <mergeCell ref="B176:D176"/>
    <mergeCell ref="B177:D177"/>
    <mergeCell ref="B179:D179"/>
    <mergeCell ref="B180:D180"/>
    <mergeCell ref="B181:D181"/>
    <mergeCell ref="B169:D169"/>
    <mergeCell ref="B170:D170"/>
    <mergeCell ref="B171:D171"/>
    <mergeCell ref="B174:D174"/>
    <mergeCell ref="B175:D175"/>
    <mergeCell ref="B190:D190"/>
    <mergeCell ref="B191:D191"/>
    <mergeCell ref="B192:D192"/>
    <mergeCell ref="B193:D193"/>
    <mergeCell ref="B196:D196"/>
    <mergeCell ref="B185:D185"/>
    <mergeCell ref="B186:D186"/>
    <mergeCell ref="B187:D187"/>
    <mergeCell ref="B188:D188"/>
    <mergeCell ref="B189:D189"/>
    <mergeCell ref="B203:D203"/>
    <mergeCell ref="B204:D204"/>
    <mergeCell ref="B205:D205"/>
    <mergeCell ref="B206:D206"/>
    <mergeCell ref="B207:D207"/>
    <mergeCell ref="B197:D197"/>
    <mergeCell ref="B199:D199"/>
    <mergeCell ref="B200:D200"/>
    <mergeCell ref="B201:D201"/>
    <mergeCell ref="B202:D202"/>
    <mergeCell ref="B218:D218"/>
    <mergeCell ref="B219:D219"/>
    <mergeCell ref="B213:D213"/>
    <mergeCell ref="B214:D214"/>
    <mergeCell ref="B215:D215"/>
    <mergeCell ref="B216:D216"/>
    <mergeCell ref="B217:D217"/>
    <mergeCell ref="B208:D208"/>
    <mergeCell ref="B209:D209"/>
    <mergeCell ref="B210:D210"/>
    <mergeCell ref="B211:D211"/>
    <mergeCell ref="B212:D212"/>
    <mergeCell ref="B225:D225"/>
    <mergeCell ref="B226:D226"/>
    <mergeCell ref="B227:D227"/>
    <mergeCell ref="B228:D228"/>
    <mergeCell ref="B229:D229"/>
    <mergeCell ref="B221:D221"/>
    <mergeCell ref="B222:D222"/>
    <mergeCell ref="B223:D223"/>
    <mergeCell ref="B224:D224"/>
    <mergeCell ref="B235:D235"/>
    <mergeCell ref="B236:D236"/>
    <mergeCell ref="B237:D237"/>
    <mergeCell ref="B238:D238"/>
    <mergeCell ref="B239:D239"/>
    <mergeCell ref="B230:D230"/>
    <mergeCell ref="B231:D231"/>
    <mergeCell ref="B232:D232"/>
    <mergeCell ref="B233:D233"/>
    <mergeCell ref="B234:D234"/>
    <mergeCell ref="B250:D250"/>
    <mergeCell ref="B251:D251"/>
    <mergeCell ref="B252:D252"/>
    <mergeCell ref="B245:D245"/>
    <mergeCell ref="B246:D246"/>
    <mergeCell ref="B247:D247"/>
    <mergeCell ref="B248:D248"/>
    <mergeCell ref="B249:D249"/>
    <mergeCell ref="B240:D240"/>
    <mergeCell ref="B241:D241"/>
    <mergeCell ref="B242:D242"/>
    <mergeCell ref="B243:D243"/>
    <mergeCell ref="B244:D244"/>
    <mergeCell ref="B266:D266"/>
    <mergeCell ref="B267:D267"/>
    <mergeCell ref="B258:D258"/>
    <mergeCell ref="B259:D259"/>
    <mergeCell ref="B260:D260"/>
    <mergeCell ref="B261:D261"/>
    <mergeCell ref="B262:D262"/>
    <mergeCell ref="B253:D253"/>
    <mergeCell ref="B254:D254"/>
    <mergeCell ref="B255:D255"/>
    <mergeCell ref="B256:D256"/>
    <mergeCell ref="B257:D257"/>
    <mergeCell ref="B269:D269"/>
    <mergeCell ref="B270:D270"/>
    <mergeCell ref="B271:D271"/>
    <mergeCell ref="B272:D272"/>
    <mergeCell ref="B61:D61"/>
    <mergeCell ref="B63:D63"/>
    <mergeCell ref="B87:D87"/>
    <mergeCell ref="B89:D89"/>
    <mergeCell ref="B90:D90"/>
    <mergeCell ref="B194:D194"/>
    <mergeCell ref="B195:D195"/>
    <mergeCell ref="B198:D198"/>
    <mergeCell ref="B95:D95"/>
    <mergeCell ref="B120:D120"/>
    <mergeCell ref="B143:D143"/>
    <mergeCell ref="B268:D268"/>
    <mergeCell ref="B62:D62"/>
    <mergeCell ref="B172:D172"/>
    <mergeCell ref="B173:D173"/>
    <mergeCell ref="B178:D178"/>
    <mergeCell ref="B220:D220"/>
    <mergeCell ref="B263:D263"/>
    <mergeCell ref="B264:D264"/>
    <mergeCell ref="B265:D265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2</vt:i4>
      </vt:variant>
    </vt:vector>
  </HeadingPairs>
  <TitlesOfParts>
    <vt:vector size="9" baseType="lpstr">
      <vt:lpstr>SAŽETAK</vt:lpstr>
      <vt:lpstr> Račun prihoda i rashoda</vt:lpstr>
      <vt:lpstr>Rashodi prema izvorima finan</vt:lpstr>
      <vt:lpstr>Rashodi prema funkcijskoj k </vt:lpstr>
      <vt:lpstr>Račun financiranja</vt:lpstr>
      <vt:lpstr>Račun fin prema izvorima f</vt:lpstr>
      <vt:lpstr>POSEBNI DIO</vt:lpstr>
      <vt:lpstr>' Račun prihoda i rashoda'!Podrucje_ispisa</vt:lpstr>
      <vt:lpstr>SAŽETAK!Podrucje_ispisa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Marija Frajman</cp:lastModifiedBy>
  <cp:lastPrinted>2026-04-01T07:29:03Z</cp:lastPrinted>
  <dcterms:created xsi:type="dcterms:W3CDTF">2022-08-12T12:51:27Z</dcterms:created>
  <dcterms:modified xsi:type="dcterms:W3CDTF">2026-04-01T07:29:28Z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Tablica ogledni format izvještaja o izvršenju PKDP.xlsx</vt:lpwstr>
  </property>
</Properties>
</file>